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894" activeTab="0"/>
  </bookViews>
  <sheets>
    <sheet name="AUDIT" sheetId="1" r:id="rId1"/>
    <sheet name="Days1" sheetId="2" state="hidden" r:id="rId2"/>
    <sheet name="Schools" sheetId="3" state="hidden" r:id="rId3"/>
  </sheets>
  <definedNames>
    <definedName name="CNCA">'Days1'!$BR$32</definedName>
    <definedName name="_xlnm.Print_Area" localSheetId="0">'AUDIT'!$A$1:$L$205</definedName>
    <definedName name="_xlnm.Print_Area" localSheetId="1">'Days1'!$A$1:$U$23</definedName>
    <definedName name="_xlnm.Print_Area" localSheetId="2">'Schools'!$A$1:$I$117</definedName>
    <definedName name="_xlnm.Print_Titles" localSheetId="0">'AUDIT'!$1:$1</definedName>
    <definedName name="_xlnm.Print_Titles" localSheetId="2">'Schools'!$1:$1</definedName>
  </definedNames>
  <calcPr fullCalcOnLoad="1"/>
</workbook>
</file>

<file path=xl/comments1.xml><?xml version="1.0" encoding="utf-8"?>
<comments xmlns="http://schemas.openxmlformats.org/spreadsheetml/2006/main">
  <authors>
    <author>Amey West Berkshire</author>
  </authors>
  <commentList>
    <comment ref="C88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Carried forward from 2005/6 plan</t>
        </r>
      </text>
    </comment>
    <comment ref="C89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Carried forward from 2005/6 plan</t>
        </r>
      </text>
    </comment>
    <comment ref="C70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Carried forward from 2005/6 plan</t>
        </r>
      </text>
    </comment>
    <comment ref="B35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Done 2005/6</t>
        </r>
      </text>
    </comment>
    <comment ref="B41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On 2005/6 plan, started TOR stage need to carry across</t>
        </r>
      </text>
    </comment>
    <comment ref="B131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Last report issued Nov 2005</t>
        </r>
      </text>
    </comment>
    <comment ref="B44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Last report Dec 2004</t>
        </r>
      </text>
    </comment>
    <comment ref="B39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Last report 1999</t>
        </r>
      </text>
    </comment>
    <comment ref="B38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Programme 2005/6</t>
        </r>
      </text>
    </comment>
    <comment ref="B105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Undertaken 2004/5</t>
        </r>
      </text>
    </comment>
    <comment ref="B103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Undertaken 2005/6</t>
        </r>
      </text>
    </comment>
    <comment ref="B106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Undertaken 2005/6</t>
        </r>
      </text>
    </comment>
    <comment ref="F13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3rd or 4th qtr
New Dev. Control Manager</t>
        </r>
      </text>
    </comment>
    <comment ref="E125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Broken down in chunks to cover specific elements - elements not yet identified</t>
        </r>
      </text>
    </comment>
    <comment ref="B109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To review external provision of Dom Care (LD/MH/ELD/PCT) </t>
        </r>
      </text>
    </comment>
    <comment ref="B5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4th qtr - not yet in operation</t>
        </r>
      </text>
    </comment>
    <comment ref="B52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Do not cover - external assessment for compliance with legislation</t>
        </r>
      </text>
    </comment>
    <comment ref="B3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Contact name - Mel Brain</t>
        </r>
      </text>
    </comment>
    <comment ref="B80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Monies for relaesing teachers to Unions:  Denefield, Park House, Trinity, Shaw cum Donnington, John Rankin Jnr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  <author>Amey West Berkshire</author>
  </authors>
  <commentList>
    <comment ref="M30" authorId="0">
      <text>
        <r>
          <rPr>
            <sz val="8"/>
            <rFont val="Tahoma"/>
            <family val="0"/>
          </rPr>
          <t>H Taylor:
FO was also introduced to Web tool but it was not completed at the time.</t>
        </r>
      </text>
    </comment>
    <comment ref="A62" authorId="1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New school merging of </t>
        </r>
      </text>
    </comment>
  </commentList>
</comments>
</file>

<file path=xl/sharedStrings.xml><?xml version="1.0" encoding="utf-8"?>
<sst xmlns="http://schemas.openxmlformats.org/spreadsheetml/2006/main" count="1479" uniqueCount="619">
  <si>
    <t>2005-06</t>
  </si>
  <si>
    <t>2006-07</t>
  </si>
  <si>
    <t>2007-08</t>
  </si>
  <si>
    <t>2008-09</t>
  </si>
  <si>
    <t>High</t>
  </si>
  <si>
    <t>Medium</t>
  </si>
  <si>
    <t xml:space="preserve"> </t>
  </si>
  <si>
    <t>Low</t>
  </si>
  <si>
    <t>total</t>
  </si>
  <si>
    <t>Total</t>
  </si>
  <si>
    <t>low</t>
  </si>
  <si>
    <t>Supporting People</t>
  </si>
  <si>
    <t>Building Control</t>
  </si>
  <si>
    <t>Emergency Planning</t>
  </si>
  <si>
    <t>West Berkshire Training Centre</t>
  </si>
  <si>
    <t>Archaeology</t>
  </si>
  <si>
    <t>Training</t>
  </si>
  <si>
    <t>Schools</t>
  </si>
  <si>
    <t>Secondary Schools</t>
  </si>
  <si>
    <t>Primary Schools</t>
  </si>
  <si>
    <t>Special Schools</t>
  </si>
  <si>
    <t>SCHOOL NAME</t>
  </si>
  <si>
    <t xml:space="preserve">Risk </t>
  </si>
  <si>
    <t>Totals</t>
  </si>
  <si>
    <t>ALDERMASTON CE</t>
  </si>
  <si>
    <t>BASILDON</t>
  </si>
  <si>
    <t>BEEDON CE</t>
  </si>
  <si>
    <t>BEENHAM</t>
  </si>
  <si>
    <t>BIRCH COPSE</t>
  </si>
  <si>
    <t>BRADFIELD CE</t>
  </si>
  <si>
    <t>BRIGHTWALTON CE</t>
  </si>
  <si>
    <t>BRIMPTON CE</t>
  </si>
  <si>
    <t>BUCKLEBURY CE</t>
  </si>
  <si>
    <t>BURGHFIELD ST MARY'S</t>
  </si>
  <si>
    <t>CALCOT INFANT</t>
  </si>
  <si>
    <t>CALCOT JUNIOR</t>
  </si>
  <si>
    <t>CHADDLEWORTH ST ANDREW'S</t>
  </si>
  <si>
    <t>CHIEVELEY</t>
  </si>
  <si>
    <t>COMPTON CE</t>
  </si>
  <si>
    <t>CURRIDGE</t>
  </si>
  <si>
    <t>DOWNSWAY</t>
  </si>
  <si>
    <t>DUNSTON PARK INFANT</t>
  </si>
  <si>
    <t>ENBORNE CE</t>
  </si>
  <si>
    <t>ENGLEFIELD CE</t>
  </si>
  <si>
    <t>FALKLAND</t>
  </si>
  <si>
    <t>FIR TREE</t>
  </si>
  <si>
    <t>FRANCIS BAILY</t>
  </si>
  <si>
    <t>GARLAND JUNIOR</t>
  </si>
  <si>
    <t>GREENHAM COURT</t>
  </si>
  <si>
    <t>HAMPSTEAD NORREYS</t>
  </si>
  <si>
    <t>HERMITAGE</t>
  </si>
  <si>
    <t>HUNGERFORD</t>
  </si>
  <si>
    <t>INKPEN</t>
  </si>
  <si>
    <t>JOHN RANKIN INFANT</t>
  </si>
  <si>
    <t>JOHN RANKIN JUNIOR</t>
  </si>
  <si>
    <t>KENNET VALLEY</t>
  </si>
  <si>
    <t>KINTBURY ST MARY'S</t>
  </si>
  <si>
    <t>LAMBOURN CE</t>
  </si>
  <si>
    <t>LONG LANE</t>
  </si>
  <si>
    <t>MRS BLANDS INFANT</t>
  </si>
  <si>
    <t>PANGBOURNE</t>
  </si>
  <si>
    <t>PARSONS DOWN INFANT</t>
  </si>
  <si>
    <t>PARSONS DOWN JUNIOR</t>
  </si>
  <si>
    <t>PURLEY CE INFANT</t>
  </si>
  <si>
    <t>ROBERT SANDILANDS</t>
  </si>
  <si>
    <t>SHAW-CUM-DONNINGTON</t>
  </si>
  <si>
    <t>SHEFFORD CE</t>
  </si>
  <si>
    <t>SPEENHAMLAND</t>
  </si>
  <si>
    <t>SPRINGFIELD</t>
  </si>
  <si>
    <t>SPURCROFT</t>
  </si>
  <si>
    <t>ST FINIAN'S RC</t>
  </si>
  <si>
    <t>ST JOHN THE EVANGELIST</t>
  </si>
  <si>
    <t>ST JOSEPHS RC</t>
  </si>
  <si>
    <t>ST MARK'S CE</t>
  </si>
  <si>
    <t>ST MARY'S CE JUNIOR (3058)</t>
  </si>
  <si>
    <t>ST MARY'S Mortimer (3042)</t>
  </si>
  <si>
    <t>ST PAULS</t>
  </si>
  <si>
    <t>STOCKCROSS</t>
  </si>
  <si>
    <t>STREATLEY CE</t>
  </si>
  <si>
    <t>SULHAMPSTEAD &amp; UFTON NERVET</t>
  </si>
  <si>
    <t>THE ILSLEYS</t>
  </si>
  <si>
    <t>THEALE CE</t>
  </si>
  <si>
    <t>WELFORD &amp; WICKHAM</t>
  </si>
  <si>
    <t>WESTWOOD FARM INFANT</t>
  </si>
  <si>
    <t>WESTWOOD FARM JUNIOR</t>
  </si>
  <si>
    <t>WHITELANDS PARK</t>
  </si>
  <si>
    <t>WINCHCOMBE INFANT</t>
  </si>
  <si>
    <t>WINCHCOMBE JUNIOR</t>
  </si>
  <si>
    <t>WOOLHAMPTON</t>
  </si>
  <si>
    <t>YATTENDON</t>
  </si>
  <si>
    <t>Total Primary Schools</t>
  </si>
  <si>
    <t>JOHN O'GAUNT</t>
  </si>
  <si>
    <t>KENNET</t>
  </si>
  <si>
    <t>LITTLEHEATH</t>
  </si>
  <si>
    <t>PARK HOUSE</t>
  </si>
  <si>
    <t xml:space="preserve">TRINITY </t>
  </si>
  <si>
    <t>THE WILLINK</t>
  </si>
  <si>
    <t>THEALE GREEN</t>
  </si>
  <si>
    <t>Richard Smith</t>
  </si>
  <si>
    <t>ST BARTHOLEMEWS</t>
  </si>
  <si>
    <t>THE DOWNS</t>
  </si>
  <si>
    <t>DENEFIELD</t>
  </si>
  <si>
    <t>Total Secondary Schools</t>
  </si>
  <si>
    <t>BROOKFIELDS</t>
  </si>
  <si>
    <t>THE CASTLE</t>
  </si>
  <si>
    <t>Total Special Schools</t>
  </si>
  <si>
    <t>Nurseries</t>
  </si>
  <si>
    <t>CHURCH CROFT</t>
  </si>
  <si>
    <t>VICTORIA PARK</t>
  </si>
  <si>
    <t>Total Nurseries</t>
  </si>
  <si>
    <t>Total all establishments</t>
  </si>
  <si>
    <t>Call off and WEB visits</t>
  </si>
  <si>
    <t>2009-10</t>
  </si>
  <si>
    <t>ip</t>
  </si>
  <si>
    <t>jg</t>
  </si>
  <si>
    <t>sr</t>
  </si>
  <si>
    <t>rp</t>
  </si>
  <si>
    <t>mt</t>
  </si>
  <si>
    <t>sc</t>
  </si>
  <si>
    <t>days</t>
  </si>
  <si>
    <t>No. of Days Per Annum</t>
  </si>
  <si>
    <t>Total Weekend days</t>
  </si>
  <si>
    <t>Total Staff Days</t>
  </si>
  <si>
    <t>Statutory Leave</t>
  </si>
  <si>
    <t>Annual Leave</t>
  </si>
  <si>
    <t>Special Leave</t>
  </si>
  <si>
    <t>Sick Absence</t>
  </si>
  <si>
    <t>Vacancies</t>
  </si>
  <si>
    <t>Total Non Productive</t>
  </si>
  <si>
    <t>Performance Management</t>
  </si>
  <si>
    <t>Total Management and Training</t>
  </si>
  <si>
    <t>Total Chargeable Days</t>
  </si>
  <si>
    <t>last full visit</t>
  </si>
  <si>
    <t>systems audit</t>
  </si>
  <si>
    <t>Web visit</t>
  </si>
  <si>
    <t>FINANCE OFFICER</t>
  </si>
  <si>
    <t>visit</t>
  </si>
  <si>
    <t>03/04</t>
  </si>
  <si>
    <t>Jane Bell</t>
  </si>
  <si>
    <t>00/01</t>
  </si>
  <si>
    <t>Carol Collins</t>
  </si>
  <si>
    <t xml:space="preserve">Lesley Garner </t>
  </si>
  <si>
    <t>Maggie Mitchell</t>
  </si>
  <si>
    <t xml:space="preserve">Jackie Davis </t>
  </si>
  <si>
    <t>01/02</t>
  </si>
  <si>
    <t>Wendy Dance</t>
  </si>
  <si>
    <t>99/00</t>
  </si>
  <si>
    <t>Sue Cownley</t>
  </si>
  <si>
    <t>Kim Hodgson</t>
  </si>
  <si>
    <t>Jackie Sadler</t>
  </si>
  <si>
    <t>Bursar supply</t>
  </si>
  <si>
    <t>23/9/98</t>
  </si>
  <si>
    <t>Diane Donaldson</t>
  </si>
  <si>
    <t>Sue Duggan</t>
  </si>
  <si>
    <t>Joy Appleton</t>
  </si>
  <si>
    <t>Jan Clarke</t>
  </si>
  <si>
    <t>Gillian Warwick</t>
  </si>
  <si>
    <t>21/10/98</t>
  </si>
  <si>
    <t>Mary Wearn</t>
  </si>
  <si>
    <t>Ann Hatchett</t>
  </si>
  <si>
    <t>16/9/98</t>
  </si>
  <si>
    <t>Ann Farr</t>
  </si>
  <si>
    <t>Catherine Morrison</t>
  </si>
  <si>
    <t>Julia Kidd</t>
  </si>
  <si>
    <t>Jan McGahan</t>
  </si>
  <si>
    <t>Mrs Keep</t>
  </si>
  <si>
    <t>Rosie Bass</t>
  </si>
  <si>
    <t>17/9/98</t>
  </si>
  <si>
    <t>Sandra Hunt</t>
  </si>
  <si>
    <t>Barbara Garnsworthy</t>
  </si>
  <si>
    <t>98/99</t>
  </si>
  <si>
    <t xml:space="preserve">Val Coombs </t>
  </si>
  <si>
    <t>Liz Hayes</t>
  </si>
  <si>
    <t>Follow up</t>
  </si>
  <si>
    <t>13/11/98</t>
  </si>
  <si>
    <t>Pam Wilson</t>
  </si>
  <si>
    <t>Wendy Randall</t>
  </si>
  <si>
    <t>Julie Hill</t>
  </si>
  <si>
    <t>Lorraine Stanford</t>
  </si>
  <si>
    <t>Josie Bartter</t>
  </si>
  <si>
    <t>Janet Mitchell</t>
  </si>
  <si>
    <t>20/10/98</t>
  </si>
  <si>
    <t>Jo Hutchings</t>
  </si>
  <si>
    <t>Jenny Moir</t>
  </si>
  <si>
    <t>03'04</t>
  </si>
  <si>
    <t>George Brown</t>
  </si>
  <si>
    <t>Ann Hunter</t>
  </si>
  <si>
    <t>Elaine Fletcher</t>
  </si>
  <si>
    <t>Peggy Greenway</t>
  </si>
  <si>
    <t>15/9/98</t>
  </si>
  <si>
    <t>Julia Wyard</t>
  </si>
  <si>
    <t>Juanita Brown</t>
  </si>
  <si>
    <t>Barbara Major</t>
  </si>
  <si>
    <t xml:space="preserve">Maureen Long </t>
  </si>
  <si>
    <t>Barbara Hill</t>
  </si>
  <si>
    <t>Marilyn Britt</t>
  </si>
  <si>
    <t>Roz Haynes</t>
  </si>
  <si>
    <t xml:space="preserve">Lyn Wells </t>
  </si>
  <si>
    <t>Sue White</t>
  </si>
  <si>
    <t>Lesley Stanbury</t>
  </si>
  <si>
    <t xml:space="preserve">Jane Murray </t>
  </si>
  <si>
    <t>Mrs A. McDonnell</t>
  </si>
  <si>
    <t>Avril Duffy</t>
  </si>
  <si>
    <t>Mrs Stanbrook</t>
  </si>
  <si>
    <t>Freya Hampton</t>
  </si>
  <si>
    <t>Helen Pearce</t>
  </si>
  <si>
    <t>Julie Parkes-Bowen</t>
  </si>
  <si>
    <t>Carol Pope</t>
  </si>
  <si>
    <t>24/9/98</t>
  </si>
  <si>
    <t xml:space="preserve">Karen </t>
  </si>
  <si>
    <t>Chris Silver</t>
  </si>
  <si>
    <t>Jenny Reeve</t>
  </si>
  <si>
    <t>Angela Cavell</t>
  </si>
  <si>
    <t>Janice Christie</t>
  </si>
  <si>
    <t>Sue Lockwood</t>
  </si>
  <si>
    <t>Debra Goodsell</t>
  </si>
  <si>
    <t>Pam Vaughan</t>
  </si>
  <si>
    <t>02/03</t>
  </si>
  <si>
    <t>John Garland</t>
  </si>
  <si>
    <t>Carol Cook</t>
  </si>
  <si>
    <t>Karen John</t>
  </si>
  <si>
    <t>Sue Peters</t>
  </si>
  <si>
    <t>Stella Sunnerton</t>
  </si>
  <si>
    <t xml:space="preserve"> High</t>
  </si>
  <si>
    <t>Mary Harris</t>
  </si>
  <si>
    <t>Pupil Referral Units</t>
  </si>
  <si>
    <t>PRIORY</t>
  </si>
  <si>
    <t>BADGERS HILL</t>
  </si>
  <si>
    <t>BRIDGEWAY</t>
  </si>
  <si>
    <t>Total PRUs</t>
  </si>
  <si>
    <t>Sue Jones</t>
  </si>
  <si>
    <t>ST JOHN'S CE INFANT (Mortimer)</t>
  </si>
  <si>
    <t xml:space="preserve">ST NICOLAS CE </t>
  </si>
  <si>
    <t>THE Quay</t>
  </si>
  <si>
    <t>04/05</t>
  </si>
  <si>
    <t>xx</t>
  </si>
  <si>
    <t>Business Continuity Planning</t>
  </si>
  <si>
    <t>Key risks to be covered</t>
  </si>
  <si>
    <t>SR</t>
  </si>
  <si>
    <t>KFS</t>
  </si>
  <si>
    <t>AFW</t>
  </si>
  <si>
    <t>ACW</t>
  </si>
  <si>
    <t>OR</t>
  </si>
  <si>
    <t>Sch</t>
  </si>
  <si>
    <t>VFM</t>
  </si>
  <si>
    <t>Capital planning / programme</t>
  </si>
  <si>
    <t xml:space="preserve">Registrars Service </t>
  </si>
  <si>
    <t>Legal Services</t>
  </si>
  <si>
    <t>Child Care Lawyers</t>
  </si>
  <si>
    <t>Electoral Services</t>
  </si>
  <si>
    <t>Partnership development</t>
  </si>
  <si>
    <t>Economic Development</t>
  </si>
  <si>
    <t>Members expenses</t>
  </si>
  <si>
    <t>Complaints / Code of Conduct</t>
  </si>
  <si>
    <t>Income collection - spot checks</t>
  </si>
  <si>
    <t>Petty Cash Imprest Accounts - spot checks</t>
  </si>
  <si>
    <t>Data Protection / Freedom of Information</t>
  </si>
  <si>
    <t>Libraries Internet use</t>
  </si>
  <si>
    <t>Libraries Purchasing/stock control</t>
  </si>
  <si>
    <t>Libraries Income</t>
  </si>
  <si>
    <t>Agency Staff</t>
  </si>
  <si>
    <t>Statutory Housing Register / Advice</t>
  </si>
  <si>
    <t>Homelessness</t>
  </si>
  <si>
    <t>Day centres (3)</t>
  </si>
  <si>
    <t>Housing Strategy</t>
  </si>
  <si>
    <t>Direct Payments</t>
  </si>
  <si>
    <t>Residential Homes - Elderly (4)</t>
  </si>
  <si>
    <t xml:space="preserve">Day care centres (5) </t>
  </si>
  <si>
    <t>Purchasing Care - Residential</t>
  </si>
  <si>
    <t>Assessment &amp; collection of contributions</t>
  </si>
  <si>
    <t>Residents Property (Receivership)</t>
  </si>
  <si>
    <t>Contract Management (Care)</t>
  </si>
  <si>
    <t>Nature Discovery Centre</t>
  </si>
  <si>
    <t>Grounds Maintenance Con.</t>
  </si>
  <si>
    <t>Structural Maintenance / Engineering</t>
  </si>
  <si>
    <t>Traffic Management</t>
  </si>
  <si>
    <t>Winter Maintenance (contract)</t>
  </si>
  <si>
    <t>Home to School Transport / CRB checks</t>
  </si>
  <si>
    <t>Electrical (including Street Lighting)</t>
  </si>
  <si>
    <t>Street Naming/numbering</t>
  </si>
  <si>
    <t>Car Parks</t>
  </si>
  <si>
    <t>Enforcement</t>
  </si>
  <si>
    <t>Development   Control</t>
  </si>
  <si>
    <t>Transport Strategy</t>
  </si>
  <si>
    <t>Health and Safety</t>
  </si>
  <si>
    <t>Purchase/Disposal of samples</t>
  </si>
  <si>
    <t>Education Psychologist Service</t>
  </si>
  <si>
    <t>Secondary Schools (10)</t>
  </si>
  <si>
    <t>Primary Schools (68)</t>
  </si>
  <si>
    <t>Formula funding</t>
  </si>
  <si>
    <t>PLASC (80 schools)</t>
  </si>
  <si>
    <t>Student Loans/ Grants</t>
  </si>
  <si>
    <t>Special Needs  Recoupment</t>
  </si>
  <si>
    <t>School  admissions policy</t>
  </si>
  <si>
    <t>Home to School Transport Entitlement</t>
  </si>
  <si>
    <t>School Meals Contract</t>
  </si>
  <si>
    <t>Nursery Schools (2)</t>
  </si>
  <si>
    <t>Special Schools (2)</t>
  </si>
  <si>
    <t>Pupil referral units (4)(1 per year)</t>
  </si>
  <si>
    <t>Central Administration - Childcare Grant</t>
  </si>
  <si>
    <t>Nursery Provision (multiple)</t>
  </si>
  <si>
    <t>Special Needs Assessment &amp; Statementing</t>
  </si>
  <si>
    <t>Home Tuition</t>
  </si>
  <si>
    <t>Resource Units (7)</t>
  </si>
  <si>
    <t>Adult Education</t>
  </si>
  <si>
    <t>Castlecroft</t>
  </si>
  <si>
    <t>Assessment of Need</t>
  </si>
  <si>
    <t xml:space="preserve">Family Support Service(to include respite purchase)  </t>
  </si>
  <si>
    <t>Foster Care</t>
  </si>
  <si>
    <t>Foster Care Recruitment</t>
  </si>
  <si>
    <t>Adoption - Recruitment, Assessment, Training</t>
  </si>
  <si>
    <t>Payment of Carers</t>
  </si>
  <si>
    <t>Unaccompanied Children - Asylum</t>
  </si>
  <si>
    <t>York House - Family Resource Team</t>
  </si>
  <si>
    <t>Pooled budget Child &amp; Adolescent mental health</t>
  </si>
  <si>
    <t>Youth Services (6)</t>
  </si>
  <si>
    <t>Leisure Centre Management</t>
  </si>
  <si>
    <t>Sports Centres (3)</t>
  </si>
  <si>
    <t>Museums (1)</t>
  </si>
  <si>
    <t xml:space="preserve">Area Teams (2 teams) </t>
  </si>
  <si>
    <t>Tourist Information Centre</t>
  </si>
  <si>
    <t>Adventure Dolphin &amp; Outdoor Youth Activity</t>
  </si>
  <si>
    <t xml:space="preserve">SIP - Payroll </t>
  </si>
  <si>
    <t>Payroll / PAYE (managed Audit)</t>
  </si>
  <si>
    <t>NFI Payroll Investigation work</t>
  </si>
  <si>
    <t>Car Loans &amp; Car Leasing</t>
  </si>
  <si>
    <t>Travel and Subsistence</t>
  </si>
  <si>
    <t>VAT</t>
  </si>
  <si>
    <t>NFI Benefits Investigation work</t>
  </si>
  <si>
    <t>Land Charges</t>
  </si>
  <si>
    <t>Service Access</t>
  </si>
  <si>
    <t>Insurance</t>
  </si>
  <si>
    <t>School Cleaning Contract</t>
  </si>
  <si>
    <t>Commercial Rents</t>
  </si>
  <si>
    <t>Asset management</t>
  </si>
  <si>
    <t>Building Maintenance</t>
  </si>
  <si>
    <t>Facilities Management</t>
  </si>
  <si>
    <t>Project Management</t>
  </si>
  <si>
    <t>Print Unit</t>
  </si>
  <si>
    <t>Ensure compliance with external requirements</t>
  </si>
  <si>
    <t>Change control Management</t>
  </si>
  <si>
    <t>Ensure continuous service</t>
  </si>
  <si>
    <t>Ensure systems security</t>
  </si>
  <si>
    <t>Manage problems and incidents (help desk)</t>
  </si>
  <si>
    <t>Manage data (File controls)</t>
  </si>
  <si>
    <t>EDI</t>
  </si>
  <si>
    <t>Recruitment (process)</t>
  </si>
  <si>
    <t>Absence Management</t>
  </si>
  <si>
    <t>Child Protection in Schools</t>
  </si>
  <si>
    <t>Offsite Activities</t>
  </si>
  <si>
    <t>Accounts Payable (managed audit)</t>
  </si>
  <si>
    <t>Accounts Receivable (managed audit)</t>
  </si>
  <si>
    <t>Intermediate Care - Pooled budget</t>
  </si>
  <si>
    <t>O/T - Equipment - pooled budget</t>
  </si>
  <si>
    <t>Extended Schools / After Schools Clubs</t>
  </si>
  <si>
    <t>MTFS</t>
  </si>
  <si>
    <t>Treasury Management (managed audit)</t>
  </si>
  <si>
    <t>Capital Accounting (managed audit)</t>
  </si>
  <si>
    <t>General Ledger (managed audit)</t>
  </si>
  <si>
    <t>National Non-domestic Rates (managed audit)</t>
  </si>
  <si>
    <t>Housing Benefits (managed audit)</t>
  </si>
  <si>
    <t>Council Tax (managed audit)</t>
  </si>
  <si>
    <t>I.T. Strategy</t>
  </si>
  <si>
    <t>Highway Maintenance ( Highways &amp; patrol)</t>
  </si>
  <si>
    <t>Strategic Risk</t>
  </si>
  <si>
    <t>Key Financial System</t>
  </si>
  <si>
    <t>Anti Fraud Work</t>
  </si>
  <si>
    <t>Operational Risk</t>
  </si>
  <si>
    <t>Advisory Audit</t>
  </si>
  <si>
    <t>Service Planning</t>
  </si>
  <si>
    <t>Service Delivery / intervention / CPA</t>
  </si>
  <si>
    <t>Other Chargeable work (non service specific)</t>
  </si>
  <si>
    <t>Preparation of the audit plan</t>
  </si>
  <si>
    <t>Monitoring the audit plan</t>
  </si>
  <si>
    <t>SIC/Risk Management work</t>
  </si>
  <si>
    <t>External Professional Liaison</t>
  </si>
  <si>
    <t>Audit Advice</t>
  </si>
  <si>
    <t>Governance and Audit Committee updates</t>
  </si>
  <si>
    <t>Contingencies</t>
  </si>
  <si>
    <t>Recession / Downturn in economy</t>
  </si>
  <si>
    <t>Legal obligations / service delivery</t>
  </si>
  <si>
    <t>Anti Corruption Work</t>
  </si>
  <si>
    <t>Bank Reconciliation</t>
  </si>
  <si>
    <t>Use of Consultants</t>
  </si>
  <si>
    <t>LAA</t>
  </si>
  <si>
    <t>Contract letting</t>
  </si>
  <si>
    <t>Contract monitoring</t>
  </si>
  <si>
    <t>Assessment/Purchase of Care - Respite</t>
  </si>
  <si>
    <t>Assessment/Purchase of Care - Residential</t>
  </si>
  <si>
    <t>Assessment of needs/Purchase of care - Home Care</t>
  </si>
  <si>
    <t>Developer contributions</t>
  </si>
  <si>
    <t>Value for Money</t>
  </si>
  <si>
    <t>Audit Type - key</t>
  </si>
  <si>
    <t>a) Ghost employees set up  b) Inaccurate payments made  c) Inaccurate deductions made</t>
  </si>
  <si>
    <t>a) Targets not achieved  b) Governance framework not in place  c) ineffective communication between parties</t>
  </si>
  <si>
    <t xml:space="preserve">a) Non-compliance with Contract rules of Procedure  b)  Non compliance with EU legislation  c)  Corruption </t>
  </si>
  <si>
    <t>a)  Non-compliance with Contract rules of Procedure  b) Contract spec not met  c) Contract costs exceeded</t>
  </si>
  <si>
    <t>a)  Staff not being managed consistently/to the Council's standards required standards  b) New managers not being aware of the required standards and related procedures</t>
  </si>
  <si>
    <t>a)  Inappropriate transactions processed through the bank  b) Inaccurate year end accounts  c)  Qualified opinion from External Auditors</t>
  </si>
  <si>
    <t>a)  Fined by the Inland Revenue  b) Inappropriate people being appointed   c)  Insufficient budget available to meet the consultants costs  d)  Scope of work not clearly defined -  work not completed on time/to required standard</t>
  </si>
  <si>
    <t>a)  Non compliance with CPA requirements  b)  Ineffective framework for SIC reporting</t>
  </si>
  <si>
    <t xml:space="preserve">a)   Council's sickness policy not being adhered to  b)  Inaccurate information for performance management </t>
  </si>
  <si>
    <t>a)  Theft/Fraud</t>
  </si>
  <si>
    <t xml:space="preserve">a)  Fraudulent claims b) Inaccurate payments     </t>
  </si>
  <si>
    <t xml:space="preserve">a)  Inaccurate payroll deductions b)  Non compliance with Inland Revenue requirements    </t>
  </si>
  <si>
    <t>Cash Office</t>
  </si>
  <si>
    <t xml:space="preserve">a)  System design//implementation does not cover required controls </t>
  </si>
  <si>
    <t xml:space="preserve">High </t>
  </si>
  <si>
    <t xml:space="preserve">a)  Non compliance with Legislation  b)  Service targets not achieved </t>
  </si>
  <si>
    <t>Audit Follow-ups</t>
  </si>
  <si>
    <t>a)  Non compliance with H&amp;S Legislation - legal action/penalties</t>
  </si>
  <si>
    <t xml:space="preserve">Medium </t>
  </si>
  <si>
    <t>a)  Inappropriate suppliers used  b)  Inefficient purchasing practices (Gershon)</t>
  </si>
  <si>
    <t xml:space="preserve">a)  Non compliance with Customs and Excise requirements - financial penalties   </t>
  </si>
  <si>
    <t xml:space="preserve">a) Inappropriate/fraudulent payments  b)  budgets exceeded  </t>
  </si>
  <si>
    <t xml:space="preserve">a)  Council's cashflow affected  b)  Income not maximised     </t>
  </si>
  <si>
    <t xml:space="preserve">a)  Non compliance with legislation  b)  Income collection not maximised c)  Accounts qualified </t>
  </si>
  <si>
    <t xml:space="preserve">a)  Non compliance with legislation b)  Income collection not effective </t>
  </si>
  <si>
    <t xml:space="preserve">a)  Inaccurate information for management decisions  b)  Budgets exceeded  c)  Qualified accounts </t>
  </si>
  <si>
    <t>a)  Non compliance with accounting standards  b)  Qualified Accounts</t>
  </si>
  <si>
    <t xml:space="preserve">a)  Council's financial targets are not realised  b) Budget pressures  c)  Increases in Council Tax    </t>
  </si>
  <si>
    <t xml:space="preserve">a)  Non compliance with legislation (software licenses)  </t>
  </si>
  <si>
    <t xml:space="preserve">a)  Inappropriate assessment of uninsured losses  b)  inaccurate claims record for management information   </t>
  </si>
  <si>
    <t xml:space="preserve">a)  Systems do not meet business/user needs  b)  Escalation of costs/time to resolve system issues </t>
  </si>
  <si>
    <t>a)  Inaccurate/lost data</t>
  </si>
  <si>
    <t>a)  Inaccurate/inappropriate electronic transactions</t>
  </si>
  <si>
    <t>Establishment review - key risks - income not maximised/expenditure not being effectively managed</t>
  </si>
  <si>
    <t>a)  Contract specification is not met  b)  Inappropriate/inaccurate payments could be made</t>
  </si>
  <si>
    <t xml:space="preserve">Waste Management and disposal PFI </t>
  </si>
  <si>
    <t>a)  Non compliance with legislation  b)  No Standard approach for dealing with requests  c)  Adequate records not maintained of requests/responses</t>
  </si>
  <si>
    <t xml:space="preserve">a)  Inappropriate websites accessed - reputational damage/Council could be fined/complaints made from public  </t>
  </si>
  <si>
    <t xml:space="preserve">a) Loss of stock is not reimbursed, resulting in additional expenditure b)  Income collection not maximised </t>
  </si>
  <si>
    <t>a)  Budgets overspent  b)  Inaccurate financial information for management decisions  c)  Stock may be misappropriated  d)  Purchasing arrangements are not cost effective</t>
  </si>
  <si>
    <t xml:space="preserve">a)  Inappropriate cashflow decisions - income not maximised  b)  Legislation/Internal polices not complied with  </t>
  </si>
  <si>
    <t xml:space="preserve">a)  Ineffective project management - budgets exceeded/deadlines exceeded/outcome does not meet client needs </t>
  </si>
  <si>
    <t>Planned Audit Days total</t>
  </si>
  <si>
    <t xml:space="preserve">a)  Legislation is not adhered to b)  Inappropriate care packages  c) Budgets could be overspent </t>
  </si>
  <si>
    <t>Assessment of Needs/Purchase of Care - (MH/LD)</t>
  </si>
  <si>
    <t>Establishment reviews - key risks - budgetary control/appropriateness of expenditure</t>
  </si>
  <si>
    <t>Fairer Charging Policy</t>
  </si>
  <si>
    <t xml:space="preserve">a)  Non compliance with legislation/Council's policy  b) Inaccurate charges calculated c)  Ineffective income collection/recovery procedures   </t>
  </si>
  <si>
    <t xml:space="preserve">a)  Ineffective governance/communication between parties  b)  Effectiveness of  arrangement not monitored - objectives not achieved/budgets exceeded </t>
  </si>
  <si>
    <t>a)  Care provision not formalised/not monitored - escalation of costs/ care standards not met  b)  Service unaware of number/value of contracts</t>
  </si>
  <si>
    <t xml:space="preserve">a)  Ineffective contract management - specification of contract not being adhered to </t>
  </si>
  <si>
    <t xml:space="preserve">a)  Inappropriate people could be appointed - risk to client b)  Budgets could be exceeded   c)  Standards of service required not met </t>
  </si>
  <si>
    <t xml:space="preserve">a)  Planning Legislation is not adhered to b) Management information is not up-to-date/accurate </t>
  </si>
  <si>
    <t xml:space="preserve">a)  Planning Legislation is not adhered to b) Government targets are not met  c) Corruption  d)  Income is not maximised    </t>
  </si>
  <si>
    <t xml:space="preserve">a)  Planning Legislation is not adhered to b) Corruption  c)  Income is not maximised    </t>
  </si>
  <si>
    <t>a)  Planning legislation is not adhered to  b) Income is not maximised</t>
  </si>
  <si>
    <t xml:space="preserve">a)  Non compliance with Legislation  b)  Ineffective income collection   </t>
  </si>
  <si>
    <t xml:space="preserve">a)  Non compliance with Legislation  b)  Customer complaints </t>
  </si>
  <si>
    <t>a)  Contingency arrangements not in place/not effective - impact on ability to provide services b)  Lack of compliance with legislation</t>
  </si>
  <si>
    <t xml:space="preserve">a)  Inaccurate processing of income - affecting cash flow decisions b) Fraud/theft  c) Accounts could be qualified   </t>
  </si>
  <si>
    <t>a) Non compliance with legislation  b) Inaccurate/inappropriate payments made  c)  Accounts qualified</t>
  </si>
  <si>
    <t xml:space="preserve">a)  Non compliance with legislation  b)  Inaccurate calculation of contribution to pool  c) Qualified accounts </t>
  </si>
  <si>
    <t xml:space="preserve">a)  Inefficient operations  b)  Delivery targets not met </t>
  </si>
  <si>
    <t xml:space="preserve">a)  Inappropriate changes  b)  Changes do not meet the needs of users  c)  Changes not operationally effective </t>
  </si>
  <si>
    <t xml:space="preserve">a)  Does not meet changing needs of the organisation  b)  Progress not measured/monitored - objectives not achieved </t>
  </si>
  <si>
    <t>Project Management (IT investment)</t>
  </si>
  <si>
    <t>Post Implementation Reviews (IT investment)</t>
  </si>
  <si>
    <t xml:space="preserve">a)  Systems do not meet business/user needs  b)  Escalation of costs/time to implement </t>
  </si>
  <si>
    <t>a)  Unauthorised access to data - data could be amended/destroyed/sensitive data made public</t>
  </si>
  <si>
    <t>a)  Contingency plan not in place/not effective - service delivery affected</t>
  </si>
  <si>
    <t>Establishment review - key risks - budgetary control/appropriateness of expenditure</t>
  </si>
  <si>
    <t>a)  Misappropriation of client property  b)  Inaccurate records of level/type of property held c)  Non compliance with legislation</t>
  </si>
  <si>
    <t>a)  Government requirements are not met  b)  Ineffective monitoring/measurement of targets - objectives not achieved</t>
  </si>
  <si>
    <t>a)  Inappropriate expenditure incurred  b)  Non compliance with disposal procedures</t>
  </si>
  <si>
    <t xml:space="preserve">a)  Ineffective maintenance programme, b) Non compliance with legislation (internal, EU tendering policies) </t>
  </si>
  <si>
    <t>a)  Poorly maintained facilities, compromised H&amp;S, b) Theft of stock items, c) Ineffective out of hours service</t>
  </si>
  <si>
    <t>a)  Projects/schemes targets not met, b) Non compliance with internal policies, plans</t>
  </si>
  <si>
    <t xml:space="preserve">a)  Employment of inappropriate individuals, b) Misallocation of free transport, </t>
  </si>
  <si>
    <t>a)  Fraud/theft, b)  Non compliance with regulations</t>
  </si>
  <si>
    <t>a)  Non compliance with legislation, b)  Loss of income c) Fraud/theft</t>
  </si>
  <si>
    <t>a)  Non compliance with legislation,  b) Ineffective maintenance programme</t>
  </si>
  <si>
    <t>a)  Non compliance with legislation, b)  Ineffective contract monitoring/mgt</t>
  </si>
  <si>
    <t>2005/6</t>
  </si>
  <si>
    <t>Thatcham Park</t>
  </si>
  <si>
    <t>-</t>
  </si>
  <si>
    <t>Primary schools</t>
  </si>
  <si>
    <t>Seconday Schools</t>
  </si>
  <si>
    <t>Speacial schools</t>
  </si>
  <si>
    <t>SUMMARY TOTAL HRS</t>
  </si>
  <si>
    <t>a) Non compliance with legislation, b)  Unsuitable school offers, c) Invalid admissions data</t>
  </si>
  <si>
    <t>a) Non compliance with legislation, b)  Schools are not adequately supported/trained by WBC</t>
  </si>
  <si>
    <t>Review of key risks - budgetary control/appropriateness of expenditure, income collection, control of assets.</t>
  </si>
  <si>
    <t>Review of key risks - budgetary control, income collection, control of assets, school governance</t>
  </si>
  <si>
    <t xml:space="preserve">a)  Submission of incorrect returns, b) Inaccurate funding </t>
  </si>
  <si>
    <t>a)  Non compliance with legislation, b)  Ineffective budget builds and subsequent control and monitoring.</t>
  </si>
  <si>
    <t>a)  Non compliance with legislation b)  Inappropriate payments and awards, c) Insufficient documentary evidence</t>
  </si>
  <si>
    <t xml:space="preserve">Review key risks:  Compliance with legislation, budgetary control, control of assets, </t>
  </si>
  <si>
    <t>Review key risks:  Compliance with legislation, accurate completion of grant claims</t>
  </si>
  <si>
    <t xml:space="preserve">a)  Non compliance with legislation  b) Inaccurate payments c)  Inappropriate use of bank account  d) Clients needs not met  </t>
  </si>
  <si>
    <t xml:space="preserve">a)  Legislation is not adhered to b)  Register not appropriately administered </t>
  </si>
  <si>
    <t xml:space="preserve">a) Non-compliance with legislation  b)  Client needs not met/monitored  c)  Adherence to contract standard not reviewed/monitored  </t>
  </si>
  <si>
    <t>a)  Strategy not in accordance with legislation  b)  Ineffective monitoring of progress - objectives not met</t>
  </si>
  <si>
    <t>a)  Grants not awarded in accordance with legislation/Council procedures  b)  Records not up-to-date/accurate</t>
  </si>
  <si>
    <t>a)  Interruptions to service delivery  b) Staff performance adversely affected</t>
  </si>
  <si>
    <t>a)  Legislation not adhered to   b)  Accommodation is not obtained promptly/cost effectively</t>
  </si>
  <si>
    <t>Licensing Reform Income</t>
  </si>
  <si>
    <t>Taxi licensing</t>
  </si>
  <si>
    <t>a) Inappropriate granting of licenses  b) Ineffective income collection</t>
  </si>
  <si>
    <t>a)  Non compliance with government targets/legislation, b)  Misuse of grant funds, c) Activities are not effectively monitored</t>
  </si>
  <si>
    <t>a) Non compliance with legislation,  b)  Asylum seeks/care leavers are not adequately supported, c) Inadequate financial controls re payment of allowances/fraud.</t>
  </si>
  <si>
    <t>LOW</t>
  </si>
  <si>
    <t>Review of key risks:  Budgetary control, control of assets &amp; cash, appropriate expenditure.</t>
  </si>
  <si>
    <t>a)  Non compliance with legislation,  b)  Inappropriate packages, c)  Overspends on budgets</t>
  </si>
  <si>
    <t xml:space="preserve">a) Non compliance with legislation/standards,  b)  Unsuitable placements, c)  Incorrect payments </t>
  </si>
  <si>
    <t>a)  Non compliance with legislation, b)  Inappropriate people recruited</t>
  </si>
  <si>
    <t>a)  Non compliance with legislation, b)  Ineffective contract monitoring and management</t>
  </si>
  <si>
    <t>a)  Non compliance with legislation, b)  Non achievement of council targets/standards,  c)  Inappropriate activities undertaken</t>
  </si>
  <si>
    <t xml:space="preserve">a)  Non compliance with legislation, b)  Incorrect assessments, c)  </t>
  </si>
  <si>
    <t>a)  Non compliance with legislation,  b)  Non achievement of targets and standards, c) Overspends on budgets</t>
  </si>
  <si>
    <t>a)  Incorrect payments/collections,  b)  Entitlements not identified/obtained,  c)  Non compliance with legislation/standards</t>
  </si>
  <si>
    <t>a)  Non compliance with legislation/standards,  b)  Service does not meet requirements of users.</t>
  </si>
  <si>
    <t xml:space="preserve">a)  Non compliance with legislation,  b)  Incorrect assessments,  </t>
  </si>
  <si>
    <t>a)  Ineffective budgetary control</t>
  </si>
  <si>
    <t>a)  Ineffective polices and processes in place,  b)  Non compliance with policies/processes</t>
  </si>
  <si>
    <t>Fieldwork Date</t>
  </si>
  <si>
    <t>Business Owner</t>
  </si>
  <si>
    <t>September</t>
  </si>
  <si>
    <t>August</t>
  </si>
  <si>
    <t>ICT</t>
  </si>
  <si>
    <t>Assurance</t>
  </si>
  <si>
    <t>HR</t>
  </si>
  <si>
    <t>Resource &amp; Commissioning</t>
  </si>
  <si>
    <t>Legal</t>
  </si>
  <si>
    <t>Policy &amp; Performance</t>
  </si>
  <si>
    <t>Information and Communication</t>
  </si>
  <si>
    <t>Accountancy</t>
  </si>
  <si>
    <t>Finance Policy and Performance</t>
  </si>
  <si>
    <t>Exchequer</t>
  </si>
  <si>
    <t>October</t>
  </si>
  <si>
    <t>November</t>
  </si>
  <si>
    <t>a) payroll fraud</t>
  </si>
  <si>
    <t>a) Benefits Fraud</t>
  </si>
  <si>
    <t>Property</t>
  </si>
  <si>
    <t>Community Care</t>
  </si>
  <si>
    <t>Older People</t>
  </si>
  <si>
    <t>QPP</t>
  </si>
  <si>
    <t>Countryside &amp; Environment</t>
  </si>
  <si>
    <t>Highways &amp; Engineering</t>
  </si>
  <si>
    <t>Public Protection</t>
  </si>
  <si>
    <t>LSC audit</t>
  </si>
  <si>
    <t>a) Inaccurate returns to LSC b) Loss of grant</t>
  </si>
  <si>
    <t>June</t>
  </si>
  <si>
    <t>May</t>
  </si>
  <si>
    <t>Education</t>
  </si>
  <si>
    <t>S</t>
  </si>
  <si>
    <t>Culture &amp; Youth</t>
  </si>
  <si>
    <t>Schools Finance Officer Support</t>
  </si>
  <si>
    <t>Scrutiny</t>
  </si>
  <si>
    <t>a) Ineffective Scrutiny</t>
  </si>
  <si>
    <t>Governance</t>
  </si>
  <si>
    <t>a) Illegal Decisions b) Poor decision making structures</t>
  </si>
  <si>
    <t>Governance / Risk Management</t>
  </si>
  <si>
    <t xml:space="preserve">a)  Delays in appointing staff - disruption to service delivery  b)  Non compliance with employment legislation   C) CRB failure  </t>
  </si>
  <si>
    <t xml:space="preserve">Budget Monitoring </t>
  </si>
  <si>
    <t xml:space="preserve">a) Inaccurate Information b) poor decision making </t>
  </si>
  <si>
    <t>Group Auditor</t>
  </si>
  <si>
    <t>JG</t>
  </si>
  <si>
    <t>SC</t>
  </si>
  <si>
    <t>Gershon/Purchasing/Procurement</t>
  </si>
  <si>
    <t>Audit Type</t>
  </si>
  <si>
    <t>Risk Assessment</t>
  </si>
  <si>
    <t>2006-07 Days</t>
  </si>
  <si>
    <t>2007-08 Days</t>
  </si>
  <si>
    <t>2008-09 Days</t>
  </si>
  <si>
    <t>TOTAL Days</t>
  </si>
  <si>
    <t>GB</t>
  </si>
  <si>
    <t>Waste Collection and Disposal</t>
  </si>
  <si>
    <t>a) Poor waste minimisation b) Low levels of Recycling</t>
  </si>
  <si>
    <t>Transport spending</t>
  </si>
  <si>
    <t>a) Upper quartile spending b) High levels of roads in need of repair</t>
  </si>
  <si>
    <t xml:space="preserve">Libraries spend </t>
  </si>
  <si>
    <t>a) upper quartile spend b) poor satisfaction ratings</t>
  </si>
  <si>
    <t>Days available</t>
  </si>
  <si>
    <t>PSA2</t>
  </si>
  <si>
    <t>a) Failure to deliver against targets</t>
  </si>
  <si>
    <t xml:space="preserve">a) Governance arrangements weak </t>
  </si>
  <si>
    <t>Concessionary Fares / Bus Passes</t>
  </si>
  <si>
    <t>Service requests for intervention</t>
  </si>
  <si>
    <t>a)  Non compliance with legislation and government guidelines, b)  Ineffective communication between services</t>
  </si>
  <si>
    <t xml:space="preserve">a) failure to develop / retain staff </t>
  </si>
  <si>
    <t>a)  Ineffective budgetary control, b)  Insufficient control of income,  c)  Insufficient control of assets, d)  Inappropriate expenditure</t>
  </si>
  <si>
    <t>a)  Incorrect submission of charges by WB, b)  Ineffective communication with Children's' services,  c)  Cases wrongly undertaken by WB, d)  Reading costs in WB figures</t>
  </si>
  <si>
    <t>a)  Non compliance with legislation, b)  Inappropriate entries on register, c)  Incorrect payments/expenditure/charges</t>
  </si>
  <si>
    <t>a)  Inappropriate payments, b)  Over payments on budgets,  c)  Non compliance with legislation/policies</t>
  </si>
  <si>
    <t>a) Non compliance with legislation, b)  Loss of income/increased void periods, c) Misappropriation of leases</t>
  </si>
  <si>
    <t>b)  Non compliance with legislation, b) Mis mgt of asset portfolio</t>
  </si>
  <si>
    <t>a)  Failure to deliver major projects on budget, timely manner, to meet need of clients, b) Non compliance with legislation</t>
  </si>
  <si>
    <t>a)  Non compliance with H&amp;S legislation, b)  Ineffective contract monitoring, c) Non compliance with policies</t>
  </si>
  <si>
    <t>a) Income not maximised, b) Misappropriation of funds</t>
  </si>
  <si>
    <t>Planning &amp; Transport Strategy</t>
  </si>
  <si>
    <t>a)  Non compliance with legislation, b)  Inappropriate/insufficient assessments of need undertaken/produced.</t>
  </si>
  <si>
    <t>a) Non compliance with legislation, b)  Incorrect assessment of entitlement, c) overpayments</t>
  </si>
  <si>
    <t>Children's</t>
  </si>
  <si>
    <t>a) Non compliance with legislation/standards, b)  Inaccurate assessments, monitoring of assessments and referrals</t>
  </si>
  <si>
    <t>a)  Non compliance with legislation,  b)  Ineffective training/strategies in place, c)  Inappropriate people recruited, d)  Insufficient staffing levels</t>
  </si>
  <si>
    <t>a) Non compliance with legislation, b) Incorrect payments, c)  Overspends on budget</t>
  </si>
  <si>
    <t>a) Effectiveness of arrangements &amp; monitoring, b)  Achievement of targets and objectives, c)  Ineffective communication between parties</t>
  </si>
  <si>
    <t>ISO 9000 (TS)</t>
  </si>
  <si>
    <t>ADV</t>
  </si>
  <si>
    <t xml:space="preserve">Renovation Grants/Disabled Facility Grants </t>
  </si>
  <si>
    <t xml:space="preserve">a)  Non compliance with quality standard defined procedures  </t>
  </si>
  <si>
    <t>Assessment of needs/Purchase of care - Respite</t>
  </si>
  <si>
    <t xml:space="preserve">Facilities grant </t>
  </si>
  <si>
    <t>a)  Non compliance wqith legislation/guidance, b)  Inaccurate/inappropraite claims/payments.</t>
  </si>
  <si>
    <t>Review of schools not in the contract a)  Non compliance with legislation, b)  Not meeting service user requirements, c)  Contract not effectively monitored</t>
  </si>
  <si>
    <t>Code of Conduct / HR Policies &amp; Procedures</t>
  </si>
  <si>
    <t>a)Flu / fire /  flood / terrorism / service delivery</t>
  </si>
  <si>
    <t>2006/7</t>
  </si>
  <si>
    <t>2007/8 and 2008/9</t>
  </si>
  <si>
    <t>ADVISORY AUDITS</t>
  </si>
  <si>
    <t>ANTI FRAUD AND CORRUPTION AUDITS</t>
  </si>
  <si>
    <t xml:space="preserve">KEY FINANCIAL SYSTEMS </t>
  </si>
  <si>
    <t xml:space="preserve">OPERATIONAL RISKS </t>
  </si>
  <si>
    <t>SCHOOLS AUDITS</t>
  </si>
  <si>
    <t>STRATEGIC RISKS</t>
  </si>
  <si>
    <t>VALUE FOR MONEY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</si>
</sst>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General_)"/>
    <numFmt numFmtId="174" formatCode="0.0000"/>
    <numFmt numFmtId="175" formatCode="0.000"/>
    <numFmt numFmtId="176" formatCode="0.0"/>
    <numFmt numFmtId="177" formatCode="0.00000"/>
    <numFmt numFmtId="178" formatCode="mmmm\-yy"/>
    <numFmt numFmtId="179" formatCode="#.##0"/>
    <numFmt numFmtId="180" formatCode="#.##0.0"/>
    <numFmt numFmtId="181" formatCode="#.##0."/>
  </numFmts>
  <fonts count="2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Tahoma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indexed="12"/>
      <name val="Arial Narrow"/>
      <family val="2"/>
    </font>
    <font>
      <b/>
      <u val="single"/>
      <sz val="11"/>
      <name val="Arial Narrow"/>
      <family val="2"/>
    </font>
    <font>
      <b/>
      <sz val="8"/>
      <name val="Tahoma"/>
      <family val="0"/>
    </font>
    <font>
      <sz val="10"/>
      <color indexed="58"/>
      <name val="Arial Narrow"/>
      <family val="2"/>
    </font>
    <font>
      <sz val="12"/>
      <color indexed="8"/>
      <name val="Arial Narrow"/>
      <family val="2"/>
    </font>
    <font>
      <b/>
      <sz val="10"/>
      <name val="Arial Narrow"/>
      <family val="2"/>
    </font>
    <font>
      <b/>
      <sz val="14"/>
      <color indexed="8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7" fillId="2" borderId="0" xfId="20" applyFont="1" applyFill="1" applyAlignment="1">
      <alignment horizontal="justify" vertical="top" wrapText="1"/>
      <protection/>
    </xf>
    <xf numFmtId="49" fontId="7" fillId="2" borderId="0" xfId="20" applyNumberFormat="1" applyFont="1" applyFill="1" applyBorder="1" applyAlignment="1">
      <alignment horizontal="center"/>
      <protection/>
    </xf>
    <xf numFmtId="0" fontId="7" fillId="2" borderId="0" xfId="20" applyFont="1" applyFill="1" applyAlignment="1">
      <alignment horizontal="center" vertical="top" wrapText="1"/>
      <protection/>
    </xf>
    <xf numFmtId="0" fontId="5" fillId="2" borderId="0" xfId="0" applyFont="1" applyFill="1" applyAlignment="1">
      <alignment horizontal="center" vertical="top" wrapText="1"/>
    </xf>
    <xf numFmtId="49" fontId="7" fillId="2" borderId="0" xfId="20" applyNumberFormat="1" applyFont="1" applyFill="1" applyAlignment="1">
      <alignment horizontal="center" vertical="top" wrapText="1"/>
      <protection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172" fontId="11" fillId="0" borderId="0" xfId="19" applyNumberFormat="1" applyFont="1" applyBorder="1" applyAlignment="1" applyProtection="1">
      <alignment horizontal="centerContinuous"/>
      <protection/>
    </xf>
    <xf numFmtId="172" fontId="11" fillId="0" borderId="0" xfId="19" applyNumberFormat="1" applyFont="1" applyBorder="1" applyProtection="1">
      <alignment/>
      <protection/>
    </xf>
    <xf numFmtId="172" fontId="10" fillId="0" borderId="0" xfId="19" applyNumberFormat="1" applyFont="1" applyBorder="1" applyProtection="1">
      <alignment/>
      <protection/>
    </xf>
    <xf numFmtId="0" fontId="11" fillId="0" borderId="0" xfId="19" applyFont="1" applyBorder="1">
      <alignment/>
      <protection/>
    </xf>
    <xf numFmtId="0" fontId="10" fillId="0" borderId="0" xfId="19" applyFont="1" applyBorder="1">
      <alignment/>
      <protection/>
    </xf>
    <xf numFmtId="172" fontId="10" fillId="0" borderId="0" xfId="19" applyNumberFormat="1" applyFont="1" applyBorder="1" applyAlignment="1" applyProtection="1">
      <alignment horizontal="center"/>
      <protection/>
    </xf>
    <xf numFmtId="0" fontId="10" fillId="0" borderId="0" xfId="19" applyFont="1" applyBorder="1" applyAlignment="1">
      <alignment horizontal="center"/>
      <protection/>
    </xf>
    <xf numFmtId="172" fontId="10" fillId="0" borderId="0" xfId="19" applyNumberFormat="1" applyFont="1" applyBorder="1" applyAlignment="1" applyProtection="1">
      <alignment horizontal="left"/>
      <protection/>
    </xf>
    <xf numFmtId="1" fontId="10" fillId="0" borderId="0" xfId="19" applyNumberFormat="1" applyFont="1" applyBorder="1" applyProtection="1">
      <alignment/>
      <protection/>
    </xf>
    <xf numFmtId="1" fontId="10" fillId="0" borderId="0" xfId="19" applyNumberFormat="1" applyFont="1" applyBorder="1">
      <alignment/>
      <protection/>
    </xf>
    <xf numFmtId="172" fontId="10" fillId="0" borderId="0" xfId="19" applyNumberFormat="1" applyFont="1" applyFill="1" applyBorder="1" applyProtection="1">
      <alignment/>
      <protection/>
    </xf>
    <xf numFmtId="173" fontId="10" fillId="0" borderId="0" xfId="19" applyNumberFormat="1" applyFont="1" applyFill="1" applyBorder="1" applyAlignment="1" applyProtection="1">
      <alignment horizontal="left"/>
      <protection/>
    </xf>
    <xf numFmtId="0" fontId="10" fillId="0" borderId="0" xfId="19" applyFont="1" applyFill="1" applyBorder="1">
      <alignment/>
      <protection/>
    </xf>
    <xf numFmtId="172" fontId="12" fillId="0" borderId="0" xfId="19" applyNumberFormat="1" applyFont="1" applyFill="1" applyBorder="1" applyProtection="1">
      <alignment/>
      <protection/>
    </xf>
    <xf numFmtId="172" fontId="12" fillId="0" borderId="0" xfId="19" applyNumberFormat="1" applyFont="1" applyBorder="1" applyProtection="1">
      <alignment/>
      <protection/>
    </xf>
    <xf numFmtId="173" fontId="10" fillId="0" borderId="0" xfId="19" applyNumberFormat="1" applyFont="1" applyBorder="1" applyAlignment="1" applyProtection="1">
      <alignment horizontal="left"/>
      <protection/>
    </xf>
    <xf numFmtId="172" fontId="13" fillId="0" borderId="0" xfId="19" applyNumberFormat="1" applyFont="1" applyBorder="1" applyProtection="1">
      <alignment/>
      <protection/>
    </xf>
    <xf numFmtId="172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72" fontId="14" fillId="0" borderId="0" xfId="19" applyNumberFormat="1" applyFont="1" applyBorder="1" applyProtection="1">
      <alignment/>
      <protection/>
    </xf>
    <xf numFmtId="0" fontId="10" fillId="0" borderId="0" xfId="0" applyFont="1" applyAlignment="1">
      <alignment/>
    </xf>
    <xf numFmtId="172" fontId="10" fillId="0" borderId="0" xfId="19" applyNumberFormat="1" applyFont="1" applyBorder="1" applyAlignment="1" applyProtection="1">
      <alignment horizontal="left" vertical="center"/>
      <protection/>
    </xf>
    <xf numFmtId="172" fontId="10" fillId="0" borderId="0" xfId="19" applyNumberFormat="1" applyFont="1" applyBorder="1" applyAlignment="1" applyProtection="1">
      <alignment horizontal="left" vertical="justify"/>
      <protection/>
    </xf>
    <xf numFmtId="0" fontId="10" fillId="0" borderId="0" xfId="19" applyFont="1" applyBorder="1" applyAlignment="1">
      <alignment vertical="center"/>
      <protection/>
    </xf>
    <xf numFmtId="172" fontId="10" fillId="0" borderId="0" xfId="19" applyNumberFormat="1" applyFont="1" applyBorder="1" applyAlignment="1" applyProtection="1">
      <alignment vertical="justify"/>
      <protection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4" fontId="10" fillId="0" borderId="0" xfId="19" applyNumberFormat="1" applyFont="1" applyBorder="1">
      <alignment/>
      <protection/>
    </xf>
    <xf numFmtId="172" fontId="10" fillId="0" borderId="0" xfId="19" applyNumberFormat="1" applyFont="1" applyBorder="1">
      <alignment/>
      <protection/>
    </xf>
    <xf numFmtId="0" fontId="10" fillId="0" borderId="0" xfId="19" applyFont="1" applyBorder="1" applyAlignment="1">
      <alignment horizontal="right"/>
      <protection/>
    </xf>
    <xf numFmtId="0" fontId="7" fillId="2" borderId="0" xfId="20" applyFont="1" applyFill="1" applyAlignment="1">
      <alignment horizontal="left" vertical="top" wrapText="1"/>
      <protection/>
    </xf>
    <xf numFmtId="0" fontId="8" fillId="2" borderId="0" xfId="20" applyFont="1" applyFill="1" applyAlignment="1">
      <alignment horizontal="justify" vertical="top" wrapText="1"/>
      <protection/>
    </xf>
    <xf numFmtId="0" fontId="5" fillId="2" borderId="0" xfId="20" applyFont="1" applyFill="1" applyAlignment="1">
      <alignment horizontal="justify" vertical="top" wrapText="1"/>
      <protection/>
    </xf>
    <xf numFmtId="0" fontId="7" fillId="2" borderId="0" xfId="20" applyFont="1" applyFill="1" applyAlignment="1">
      <alignment vertical="top" wrapText="1"/>
      <protection/>
    </xf>
    <xf numFmtId="49" fontId="7" fillId="2" borderId="0" xfId="20" applyNumberFormat="1" applyFont="1" applyFill="1" applyBorder="1" applyAlignment="1">
      <alignment/>
      <protection/>
    </xf>
    <xf numFmtId="49" fontId="7" fillId="2" borderId="0" xfId="20" applyNumberFormat="1" applyFont="1" applyFill="1" applyAlignment="1">
      <alignment vertical="top" wrapText="1"/>
      <protection/>
    </xf>
    <xf numFmtId="49" fontId="7" fillId="2" borderId="0" xfId="20" applyNumberFormat="1" applyFont="1" applyFill="1" applyBorder="1" applyAlignment="1">
      <alignment horizontal="center" vertical="top"/>
      <protection/>
    </xf>
    <xf numFmtId="0" fontId="7" fillId="2" borderId="0" xfId="20" applyFont="1" applyFill="1" applyBorder="1" applyAlignment="1">
      <alignment vertical="top" wrapText="1" readingOrder="1"/>
      <protection/>
    </xf>
    <xf numFmtId="0" fontId="7" fillId="2" borderId="0" xfId="20" applyFont="1" applyFill="1" applyAlignment="1">
      <alignment vertical="top" wrapText="1" readingOrder="1"/>
      <protection/>
    </xf>
    <xf numFmtId="0" fontId="7" fillId="2" borderId="0" xfId="0" applyFont="1" applyFill="1" applyBorder="1" applyAlignment="1">
      <alignment vertical="top" wrapText="1" readingOrder="1"/>
    </xf>
    <xf numFmtId="0" fontId="8" fillId="2" borderId="0" xfId="20" applyFont="1" applyFill="1" applyBorder="1" applyAlignment="1">
      <alignment vertical="top" wrapText="1" readingOrder="1"/>
      <protection/>
    </xf>
    <xf numFmtId="0" fontId="8" fillId="2" borderId="0" xfId="20" applyFont="1" applyFill="1" applyAlignment="1">
      <alignment vertical="top" wrapText="1" readingOrder="1"/>
      <protection/>
    </xf>
    <xf numFmtId="172" fontId="7" fillId="2" borderId="0" xfId="20" applyNumberFormat="1" applyFont="1" applyFill="1" applyBorder="1" applyAlignment="1" applyProtection="1">
      <alignment vertical="top" wrapText="1" readingOrder="1"/>
      <protection/>
    </xf>
    <xf numFmtId="0" fontId="5" fillId="2" borderId="0" xfId="0" applyFont="1" applyFill="1" applyAlignment="1">
      <alignment vertical="top" wrapText="1" readingOrder="1"/>
    </xf>
    <xf numFmtId="3" fontId="7" fillId="2" borderId="0" xfId="20" applyNumberFormat="1" applyFont="1" applyFill="1" applyBorder="1" applyAlignment="1">
      <alignment horizontal="center" vertical="top"/>
      <protection/>
    </xf>
    <xf numFmtId="0" fontId="7" fillId="2" borderId="0" xfId="0" applyFont="1" applyFill="1" applyBorder="1" applyAlignment="1">
      <alignment vertical="top"/>
    </xf>
    <xf numFmtId="0" fontId="8" fillId="2" borderId="0" xfId="20" applyFont="1" applyFill="1" applyAlignment="1">
      <alignment horizontal="left" vertical="top" wrapText="1"/>
      <protection/>
    </xf>
    <xf numFmtId="0" fontId="7" fillId="2" borderId="0" xfId="20" applyFont="1" applyFill="1" applyAlignment="1">
      <alignment vertical="top"/>
      <protection/>
    </xf>
    <xf numFmtId="0" fontId="7" fillId="2" borderId="0" xfId="20" applyFont="1" applyFill="1" applyAlignment="1">
      <alignment horizontal="center" vertical="top"/>
      <protection/>
    </xf>
    <xf numFmtId="3" fontId="8" fillId="2" borderId="0" xfId="20" applyNumberFormat="1" applyFont="1" applyFill="1" applyBorder="1" applyAlignment="1">
      <alignment horizontal="center" vertical="top"/>
      <protection/>
    </xf>
    <xf numFmtId="1" fontId="8" fillId="2" borderId="0" xfId="20" applyNumberFormat="1" applyFont="1" applyFill="1" applyBorder="1" applyAlignment="1">
      <alignment horizontal="center" vertical="top"/>
      <protection/>
    </xf>
    <xf numFmtId="3" fontId="7" fillId="2" borderId="0" xfId="20" applyNumberFormat="1" applyFont="1" applyFill="1" applyAlignment="1">
      <alignment horizontal="center" vertical="top"/>
      <protection/>
    </xf>
    <xf numFmtId="0" fontId="5" fillId="2" borderId="0" xfId="0" applyFont="1" applyFill="1" applyAlignment="1">
      <alignment horizontal="center" vertical="top"/>
    </xf>
    <xf numFmtId="49" fontId="7" fillId="2" borderId="0" xfId="20" applyNumberFormat="1" applyFont="1" applyFill="1" applyBorder="1" applyAlignment="1" applyProtection="1">
      <alignment horizontal="center" vertical="top"/>
      <protection/>
    </xf>
    <xf numFmtId="49" fontId="7" fillId="2" borderId="0" xfId="20" applyNumberFormat="1" applyFont="1" applyFill="1" applyAlignment="1">
      <alignment horizontal="center" vertical="top"/>
      <protection/>
    </xf>
    <xf numFmtId="0" fontId="8" fillId="2" borderId="0" xfId="20" applyFont="1" applyFill="1" applyAlignment="1">
      <alignment vertical="top"/>
      <protection/>
    </xf>
    <xf numFmtId="0" fontId="7" fillId="2" borderId="0" xfId="20" applyFont="1" applyFill="1" applyBorder="1" applyAlignment="1">
      <alignment vertical="top"/>
      <protection/>
    </xf>
    <xf numFmtId="0" fontId="8" fillId="2" borderId="0" xfId="20" applyFont="1" applyFill="1" applyAlignment="1">
      <alignment vertical="top" wrapText="1"/>
      <protection/>
    </xf>
    <xf numFmtId="0" fontId="7" fillId="2" borderId="0" xfId="0" applyFont="1" applyFill="1" applyAlignment="1">
      <alignment vertical="top"/>
    </xf>
    <xf numFmtId="0" fontId="16" fillId="2" borderId="0" xfId="20" applyFont="1" applyFill="1" applyBorder="1" applyAlignment="1">
      <alignment vertical="top"/>
      <protection/>
    </xf>
    <xf numFmtId="49" fontId="8" fillId="2" borderId="0" xfId="20" applyNumberFormat="1" applyFont="1" applyFill="1" applyAlignment="1">
      <alignment horizontal="center" vertical="top" wrapText="1"/>
      <protection/>
    </xf>
    <xf numFmtId="0" fontId="8" fillId="2" borderId="0" xfId="20" applyFont="1" applyFill="1" applyAlignment="1">
      <alignment horizontal="center" vertical="top" wrapText="1"/>
      <protection/>
    </xf>
    <xf numFmtId="0" fontId="19" fillId="2" borderId="0" xfId="20" applyFont="1" applyFill="1" applyAlignment="1">
      <alignment vertical="top" wrapText="1"/>
      <protection/>
    </xf>
    <xf numFmtId="0" fontId="19" fillId="2" borderId="0" xfId="20" applyFont="1" applyFill="1" applyAlignment="1">
      <alignment vertical="top" wrapText="1" readingOrder="1"/>
      <protection/>
    </xf>
    <xf numFmtId="49" fontId="19" fillId="2" borderId="0" xfId="20" applyNumberFormat="1" applyFont="1" applyFill="1" applyAlignment="1">
      <alignment horizontal="center" vertical="top" wrapText="1"/>
      <protection/>
    </xf>
    <xf numFmtId="3" fontId="19" fillId="2" borderId="0" xfId="20" applyNumberFormat="1" applyFont="1" applyFill="1" applyAlignment="1">
      <alignment horizontal="center" vertical="top" wrapText="1"/>
      <protection/>
    </xf>
    <xf numFmtId="0" fontId="7" fillId="2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1" fontId="7" fillId="2" borderId="0" xfId="20" applyNumberFormat="1" applyFont="1" applyFill="1" applyBorder="1" applyAlignment="1">
      <alignment horizontal="center" vertical="top"/>
      <protection/>
    </xf>
    <xf numFmtId="0" fontId="18" fillId="2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8" fontId="5" fillId="0" borderId="0" xfId="0" applyNumberFormat="1" applyFont="1" applyFill="1" applyAlignment="1" quotePrefix="1">
      <alignment horizontal="center"/>
    </xf>
    <xf numFmtId="14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17" fontId="5" fillId="0" borderId="0" xfId="0" applyNumberFormat="1" applyFont="1" applyFill="1" applyAlignment="1">
      <alignment/>
    </xf>
    <xf numFmtId="49" fontId="5" fillId="0" borderId="0" xfId="0" applyNumberFormat="1" applyFont="1" applyFill="1" applyAlignment="1" quotePrefix="1">
      <alignment horizontal="center"/>
    </xf>
    <xf numFmtId="14" fontId="5" fillId="0" borderId="0" xfId="0" applyNumberFormat="1" applyFont="1" applyFill="1" applyAlignment="1">
      <alignment/>
    </xf>
    <xf numFmtId="14" fontId="5" fillId="0" borderId="0" xfId="0" applyNumberFormat="1" applyFont="1" applyFill="1" applyAlignment="1" quotePrefix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5" fillId="4" borderId="0" xfId="0" applyNumberFormat="1" applyFont="1" applyFill="1" applyAlignment="1">
      <alignment horizontal="center"/>
    </xf>
    <xf numFmtId="14" fontId="5" fillId="4" borderId="0" xfId="0" applyNumberFormat="1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top"/>
    </xf>
    <xf numFmtId="0" fontId="5" fillId="2" borderId="0" xfId="20" applyFont="1" applyFill="1" applyAlignment="1">
      <alignment vertical="top" wrapText="1" readingOrder="1"/>
      <protection/>
    </xf>
    <xf numFmtId="49" fontId="5" fillId="2" borderId="0" xfId="20" applyNumberFormat="1" applyFont="1" applyFill="1" applyBorder="1" applyAlignment="1">
      <alignment horizontal="center" vertical="top"/>
      <protection/>
    </xf>
    <xf numFmtId="3" fontId="5" fillId="2" borderId="0" xfId="20" applyNumberFormat="1" applyFont="1" applyFill="1" applyBorder="1" applyAlignment="1">
      <alignment horizontal="center" vertical="top"/>
      <protection/>
    </xf>
    <xf numFmtId="0" fontId="5" fillId="2" borderId="0" xfId="20" applyFont="1" applyFill="1" applyBorder="1" applyAlignment="1">
      <alignment vertical="top" wrapText="1" readingOrder="1"/>
      <protection/>
    </xf>
    <xf numFmtId="0" fontId="8" fillId="2" borderId="0" xfId="20" applyFont="1" applyFill="1" applyBorder="1" applyAlignment="1">
      <alignment vertical="top" wrapText="1"/>
      <protection/>
    </xf>
    <xf numFmtId="0" fontId="8" fillId="2" borderId="0" xfId="20" applyFont="1" applyFill="1" applyBorder="1" applyAlignment="1">
      <alignment horizontal="center" vertical="top" wrapText="1"/>
      <protection/>
    </xf>
    <xf numFmtId="0" fontId="5" fillId="2" borderId="0" xfId="20" applyFont="1" applyFill="1" applyAlignment="1">
      <alignment horizontal="left" vertical="top" wrapText="1"/>
      <protection/>
    </xf>
    <xf numFmtId="0" fontId="7" fillId="2" borderId="0" xfId="20" applyFont="1" applyFill="1" applyAlignment="1">
      <alignment horizontal="right" vertical="top" wrapText="1"/>
      <protection/>
    </xf>
    <xf numFmtId="0" fontId="8" fillId="2" borderId="0" xfId="20" applyFont="1" applyFill="1" applyAlignment="1">
      <alignment horizontal="right" vertical="top" wrapText="1"/>
      <protection/>
    </xf>
    <xf numFmtId="3" fontId="7" fillId="2" borderId="0" xfId="20" applyNumberFormat="1" applyFont="1" applyFill="1" applyAlignment="1">
      <alignment horizontal="center" vertical="top" wrapText="1"/>
      <protection/>
    </xf>
    <xf numFmtId="3" fontId="7" fillId="0" borderId="0" xfId="20" applyNumberFormat="1" applyFont="1" applyFill="1" applyAlignment="1">
      <alignment horizontal="center" vertical="top"/>
      <protection/>
    </xf>
    <xf numFmtId="3" fontId="8" fillId="2" borderId="0" xfId="20" applyNumberFormat="1" applyFont="1" applyFill="1" applyAlignment="1">
      <alignment horizontal="center" vertical="top" wrapText="1"/>
      <protection/>
    </xf>
    <xf numFmtId="0" fontId="6" fillId="2" borderId="0" xfId="20" applyFont="1" applyFill="1" applyBorder="1" applyAlignment="1">
      <alignment vertical="top"/>
      <protection/>
    </xf>
    <xf numFmtId="0" fontId="6" fillId="2" borderId="0" xfId="20" applyFont="1" applyFill="1" applyAlignment="1">
      <alignment vertical="top"/>
      <protection/>
    </xf>
    <xf numFmtId="0" fontId="20" fillId="2" borderId="0" xfId="20" applyFont="1" applyFill="1" applyAlignment="1">
      <alignment vertical="top"/>
      <protection/>
    </xf>
    <xf numFmtId="0" fontId="20" fillId="2" borderId="0" xfId="20" applyFont="1" applyFill="1" applyBorder="1" applyAlignment="1">
      <alignment vertical="top"/>
      <protection/>
    </xf>
    <xf numFmtId="0" fontId="6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vertical="top"/>
    </xf>
    <xf numFmtId="0" fontId="20" fillId="2" borderId="0" xfId="0" applyFont="1" applyFill="1" applyAlignment="1">
      <alignment vertical="top"/>
    </xf>
    <xf numFmtId="0" fontId="20" fillId="2" borderId="0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17" fillId="2" borderId="0" xfId="20" applyFont="1" applyFill="1" applyAlignment="1">
      <alignment horizontal="justify" vertical="top" wrapText="1"/>
      <protection/>
    </xf>
    <xf numFmtId="0" fontId="20" fillId="2" borderId="0" xfId="20" applyFont="1" applyFill="1" applyAlignment="1">
      <alignment horizontal="justify" vertical="top" wrapText="1"/>
      <protection/>
    </xf>
    <xf numFmtId="0" fontId="6" fillId="2" borderId="0" xfId="20" applyFont="1" applyFill="1" applyAlignment="1">
      <alignment horizontal="justify" vertical="top" wrapText="1"/>
      <protection/>
    </xf>
    <xf numFmtId="3" fontId="8" fillId="2" borderId="0" xfId="20" applyNumberFormat="1" applyFont="1" applyFill="1" applyBorder="1" applyAlignment="1">
      <alignment horizontal="center" vertical="top" wrapText="1"/>
      <protection/>
    </xf>
    <xf numFmtId="3" fontId="18" fillId="2" borderId="0" xfId="20" applyNumberFormat="1" applyFont="1" applyFill="1" applyBorder="1" applyAlignment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 (2)" xfId="19"/>
    <cellStyle name="Normal_Sheet2 (2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view="pageBreakPreview" zoomScale="75" zoomScaleNormal="75" zoomScaleSheetLayoutView="75" workbookViewId="0" topLeftCell="A1">
      <selection activeCell="C200" sqref="C200"/>
    </sheetView>
  </sheetViews>
  <sheetFormatPr defaultColWidth="8.88671875" defaultRowHeight="15"/>
  <cols>
    <col min="1" max="1" width="2.77734375" style="121" customWidth="1"/>
    <col min="2" max="2" width="24.88671875" style="41" customWidth="1"/>
    <col min="3" max="3" width="51.3359375" style="46" customWidth="1"/>
    <col min="4" max="4" width="10.6640625" style="5" customWidth="1"/>
    <col min="5" max="5" width="6.5546875" style="5" customWidth="1"/>
    <col min="6" max="6" width="6.77734375" style="3" customWidth="1"/>
    <col min="7" max="7" width="8.10546875" style="4" customWidth="1"/>
    <col min="8" max="8" width="7.5546875" style="4" customWidth="1"/>
    <col min="9" max="9" width="7.10546875" style="69" customWidth="1"/>
    <col min="10" max="10" width="7.88671875" style="38" customWidth="1"/>
    <col min="11" max="11" width="12.5546875" style="1" customWidth="1"/>
    <col min="12" max="12" width="5.99609375" style="115" customWidth="1"/>
    <col min="13" max="16384" width="8.88671875" style="1" customWidth="1"/>
  </cols>
  <sheetData>
    <row r="1" spans="1:12" ht="38.25">
      <c r="A1" s="120"/>
      <c r="B1" s="112"/>
      <c r="C1" s="48" t="s">
        <v>237</v>
      </c>
      <c r="D1" s="113" t="s">
        <v>563</v>
      </c>
      <c r="E1" s="113" t="s">
        <v>562</v>
      </c>
      <c r="F1" s="69" t="s">
        <v>564</v>
      </c>
      <c r="G1" s="69" t="s">
        <v>565</v>
      </c>
      <c r="H1" s="69" t="s">
        <v>566</v>
      </c>
      <c r="I1" s="113" t="s">
        <v>567</v>
      </c>
      <c r="J1" s="54" t="s">
        <v>517</v>
      </c>
      <c r="K1" s="39" t="s">
        <v>518</v>
      </c>
      <c r="L1" s="116" t="s">
        <v>558</v>
      </c>
    </row>
    <row r="2" spans="1:12" ht="15.75">
      <c r="A2" s="120" t="s">
        <v>612</v>
      </c>
      <c r="B2" s="112"/>
      <c r="C2" s="48"/>
      <c r="D2" s="113"/>
      <c r="E2" s="113"/>
      <c r="F2" s="69"/>
      <c r="G2" s="69"/>
      <c r="H2" s="69"/>
      <c r="I2" s="113"/>
      <c r="J2" s="54"/>
      <c r="K2" s="39"/>
      <c r="L2" s="116"/>
    </row>
    <row r="3" spans="1:12" ht="25.5">
      <c r="A3" s="120"/>
      <c r="B3" s="75" t="s">
        <v>602</v>
      </c>
      <c r="C3" s="45" t="s">
        <v>495</v>
      </c>
      <c r="D3" s="44" t="s">
        <v>5</v>
      </c>
      <c r="E3" s="44" t="s">
        <v>601</v>
      </c>
      <c r="F3" s="52">
        <v>15</v>
      </c>
      <c r="G3" s="52"/>
      <c r="H3" s="52"/>
      <c r="I3" s="57">
        <f>SUM(F3:H3)</f>
        <v>15</v>
      </c>
      <c r="K3" s="1" t="s">
        <v>536</v>
      </c>
      <c r="L3" s="115" t="s">
        <v>559</v>
      </c>
    </row>
    <row r="4" spans="2:12" ht="25.5">
      <c r="B4" s="53" t="s">
        <v>316</v>
      </c>
      <c r="C4" s="46" t="s">
        <v>508</v>
      </c>
      <c r="D4" s="5" t="s">
        <v>4</v>
      </c>
      <c r="E4" s="5" t="s">
        <v>601</v>
      </c>
      <c r="F4" s="3">
        <v>20</v>
      </c>
      <c r="I4" s="69">
        <f>SUM(F4:H4)</f>
        <v>20</v>
      </c>
      <c r="K4" s="1" t="s">
        <v>548</v>
      </c>
      <c r="L4" s="115" t="s">
        <v>560</v>
      </c>
    </row>
    <row r="5" spans="2:12" ht="38.25">
      <c r="B5" s="53" t="s">
        <v>352</v>
      </c>
      <c r="C5" s="47" t="s">
        <v>441</v>
      </c>
      <c r="D5" s="44" t="s">
        <v>5</v>
      </c>
      <c r="E5" s="44" t="s">
        <v>601</v>
      </c>
      <c r="F5" s="52">
        <v>15</v>
      </c>
      <c r="G5" s="52"/>
      <c r="H5" s="52"/>
      <c r="I5" s="57">
        <f>SUM(F5:H5)</f>
        <v>15</v>
      </c>
      <c r="K5" s="1" t="s">
        <v>537</v>
      </c>
      <c r="L5" s="115" t="s">
        <v>559</v>
      </c>
    </row>
    <row r="6" spans="1:12" ht="25.5">
      <c r="A6" s="120"/>
      <c r="B6" s="53" t="s">
        <v>600</v>
      </c>
      <c r="C6" s="46" t="s">
        <v>603</v>
      </c>
      <c r="D6" s="5" t="s">
        <v>7</v>
      </c>
      <c r="E6" s="5" t="s">
        <v>601</v>
      </c>
      <c r="G6" s="4">
        <v>15</v>
      </c>
      <c r="I6" s="69">
        <f>SUM(F6:H6)</f>
        <v>15</v>
      </c>
      <c r="K6" s="1" t="s">
        <v>541</v>
      </c>
      <c r="L6" s="115" t="s">
        <v>559</v>
      </c>
    </row>
    <row r="7" spans="1:2" ht="15.75">
      <c r="A7" s="120"/>
      <c r="B7" s="53"/>
    </row>
    <row r="8" spans="1:9" ht="15.75">
      <c r="A8" s="120"/>
      <c r="B8" s="53"/>
      <c r="F8" s="119">
        <f>SUM(F3:F7)</f>
        <v>50</v>
      </c>
      <c r="G8" s="119">
        <f>SUM(G3:G7)</f>
        <v>15</v>
      </c>
      <c r="H8" s="119">
        <f>SUM(H3:H7)</f>
        <v>0</v>
      </c>
      <c r="I8" s="119">
        <f>SUM(I3:I7)</f>
        <v>65</v>
      </c>
    </row>
    <row r="9" spans="1:2" ht="15.75">
      <c r="A9" s="120" t="s">
        <v>613</v>
      </c>
      <c r="B9" s="53"/>
    </row>
    <row r="10" spans="1:12" ht="15.75">
      <c r="A10" s="122"/>
      <c r="B10" s="107" t="s">
        <v>324</v>
      </c>
      <c r="C10" s="108" t="s">
        <v>533</v>
      </c>
      <c r="D10" s="109" t="s">
        <v>4</v>
      </c>
      <c r="E10" s="109" t="s">
        <v>240</v>
      </c>
      <c r="F10" s="110">
        <v>20</v>
      </c>
      <c r="G10" s="110">
        <v>20</v>
      </c>
      <c r="H10" s="110">
        <v>20</v>
      </c>
      <c r="I10" s="57">
        <f>SUM(F10:H10)</f>
        <v>60</v>
      </c>
      <c r="J10" s="114"/>
      <c r="K10" s="1" t="s">
        <v>530</v>
      </c>
      <c r="L10" s="115" t="s">
        <v>559</v>
      </c>
    </row>
    <row r="11" spans="1:12" ht="15.75">
      <c r="A11" s="122"/>
      <c r="B11" s="53" t="s">
        <v>326</v>
      </c>
      <c r="C11" s="45" t="s">
        <v>403</v>
      </c>
      <c r="D11" s="44" t="s">
        <v>5</v>
      </c>
      <c r="E11" s="44" t="s">
        <v>240</v>
      </c>
      <c r="F11" s="52"/>
      <c r="G11" s="52"/>
      <c r="H11" s="52">
        <v>15</v>
      </c>
      <c r="I11" s="57">
        <f>SUM(F11:H11)</f>
        <v>15</v>
      </c>
      <c r="K11" s="1" t="s">
        <v>530</v>
      </c>
      <c r="L11" s="115" t="s">
        <v>559</v>
      </c>
    </row>
    <row r="12" spans="1:12" ht="25.5">
      <c r="A12" s="123"/>
      <c r="B12" s="53" t="s">
        <v>405</v>
      </c>
      <c r="C12" s="45" t="s">
        <v>452</v>
      </c>
      <c r="D12" s="44" t="s">
        <v>5</v>
      </c>
      <c r="E12" s="44" t="s">
        <v>240</v>
      </c>
      <c r="F12" s="52">
        <v>15</v>
      </c>
      <c r="G12" s="52"/>
      <c r="H12" s="52"/>
      <c r="I12" s="57">
        <f>SUM(F12:H12)</f>
        <v>15</v>
      </c>
      <c r="K12" s="1" t="s">
        <v>530</v>
      </c>
      <c r="L12" s="115" t="s">
        <v>559</v>
      </c>
    </row>
    <row r="13" spans="1:12" ht="38.25">
      <c r="A13" s="123"/>
      <c r="B13" s="53" t="s">
        <v>282</v>
      </c>
      <c r="C13" s="51" t="s">
        <v>446</v>
      </c>
      <c r="D13" s="60" t="s">
        <v>4</v>
      </c>
      <c r="E13" s="60" t="s">
        <v>240</v>
      </c>
      <c r="F13" s="60">
        <v>20</v>
      </c>
      <c r="G13" s="60"/>
      <c r="H13" s="60"/>
      <c r="I13" s="77">
        <f>SUM(F13:H13)</f>
        <v>20</v>
      </c>
      <c r="K13" s="1" t="s">
        <v>592</v>
      </c>
      <c r="L13" s="115" t="s">
        <v>559</v>
      </c>
    </row>
    <row r="14" spans="1:12" ht="38.25">
      <c r="A14" s="123"/>
      <c r="B14" s="53" t="s">
        <v>390</v>
      </c>
      <c r="C14" s="51" t="s">
        <v>447</v>
      </c>
      <c r="D14" s="60" t="s">
        <v>4</v>
      </c>
      <c r="E14" s="60" t="s">
        <v>240</v>
      </c>
      <c r="F14" s="60"/>
      <c r="G14" s="60">
        <v>20</v>
      </c>
      <c r="H14" s="60"/>
      <c r="I14" s="77">
        <f>SUM(F14:H14)</f>
        <v>20</v>
      </c>
      <c r="K14" s="1" t="s">
        <v>592</v>
      </c>
      <c r="L14" s="115" t="s">
        <v>559</v>
      </c>
    </row>
    <row r="15" spans="1:12" s="39" customFormat="1" ht="25.5">
      <c r="A15" s="120"/>
      <c r="B15" s="41" t="s">
        <v>385</v>
      </c>
      <c r="C15" s="46" t="s">
        <v>395</v>
      </c>
      <c r="D15" s="44" t="s">
        <v>5</v>
      </c>
      <c r="E15" s="44" t="s">
        <v>240</v>
      </c>
      <c r="F15" s="52"/>
      <c r="G15" s="52"/>
      <c r="H15" s="52">
        <v>20</v>
      </c>
      <c r="I15" s="57">
        <f>SUM(F15:H15)</f>
        <v>20</v>
      </c>
      <c r="J15" s="38"/>
      <c r="K15" s="1" t="s">
        <v>524</v>
      </c>
      <c r="L15" s="115" t="s">
        <v>559</v>
      </c>
    </row>
    <row r="16" spans="1:12" ht="25.5">
      <c r="A16" s="120"/>
      <c r="B16" s="64" t="s">
        <v>254</v>
      </c>
      <c r="C16" s="46" t="s">
        <v>402</v>
      </c>
      <c r="D16" s="44" t="s">
        <v>5</v>
      </c>
      <c r="E16" s="44" t="s">
        <v>240</v>
      </c>
      <c r="F16" s="52">
        <v>12</v>
      </c>
      <c r="G16" s="52">
        <v>12</v>
      </c>
      <c r="H16" s="52">
        <v>12</v>
      </c>
      <c r="I16" s="57">
        <f>SUM(F16:H16)</f>
        <v>36</v>
      </c>
      <c r="K16" s="1" t="s">
        <v>524</v>
      </c>
      <c r="L16" s="115" t="s">
        <v>559</v>
      </c>
    </row>
    <row r="17" spans="1:12" ht="25.5">
      <c r="A17" s="124"/>
      <c r="B17" s="64" t="s">
        <v>255</v>
      </c>
      <c r="C17" s="46" t="s">
        <v>402</v>
      </c>
      <c r="D17" s="44" t="s">
        <v>7</v>
      </c>
      <c r="E17" s="44" t="s">
        <v>240</v>
      </c>
      <c r="F17" s="52">
        <v>12</v>
      </c>
      <c r="G17" s="52">
        <v>12</v>
      </c>
      <c r="H17" s="52">
        <v>12</v>
      </c>
      <c r="I17" s="57">
        <f>SUM(F17:H17)</f>
        <v>36</v>
      </c>
      <c r="K17" s="1" t="s">
        <v>524</v>
      </c>
      <c r="L17" s="115" t="s">
        <v>559</v>
      </c>
    </row>
    <row r="18" spans="1:12" ht="15.75">
      <c r="A18" s="125"/>
      <c r="B18" s="107" t="s">
        <v>328</v>
      </c>
      <c r="C18" s="111" t="s">
        <v>534</v>
      </c>
      <c r="D18" s="109" t="s">
        <v>407</v>
      </c>
      <c r="E18" s="109" t="s">
        <v>240</v>
      </c>
      <c r="F18" s="110">
        <v>20</v>
      </c>
      <c r="G18" s="110">
        <v>20</v>
      </c>
      <c r="H18" s="110">
        <v>20</v>
      </c>
      <c r="I18" s="57">
        <f>SUM(F18:H18)</f>
        <v>60</v>
      </c>
      <c r="J18" s="114"/>
      <c r="K18" s="1" t="s">
        <v>330</v>
      </c>
      <c r="L18" s="115" t="s">
        <v>559</v>
      </c>
    </row>
    <row r="19" spans="1:10" ht="15.75">
      <c r="A19" s="125"/>
      <c r="B19" s="107"/>
      <c r="C19" s="111"/>
      <c r="D19" s="109"/>
      <c r="E19" s="109"/>
      <c r="F19" s="110"/>
      <c r="G19" s="110"/>
      <c r="H19" s="110"/>
      <c r="I19" s="57"/>
      <c r="J19" s="114"/>
    </row>
    <row r="20" spans="1:10" ht="15.75">
      <c r="A20" s="125"/>
      <c r="B20" s="107"/>
      <c r="C20" s="111"/>
      <c r="D20" s="109"/>
      <c r="E20" s="109"/>
      <c r="F20" s="133">
        <f>SUM(F10:F19)</f>
        <v>99</v>
      </c>
      <c r="G20" s="133">
        <f>SUM(G10:G19)</f>
        <v>84</v>
      </c>
      <c r="H20" s="133">
        <f>SUM(H10:H19)</f>
        <v>99</v>
      </c>
      <c r="I20" s="133">
        <f>SUM(I10:I19)</f>
        <v>282</v>
      </c>
      <c r="J20" s="114"/>
    </row>
    <row r="21" spans="1:10" ht="15.75">
      <c r="A21" s="124" t="s">
        <v>614</v>
      </c>
      <c r="B21" s="107"/>
      <c r="C21" s="111"/>
      <c r="D21" s="109"/>
      <c r="E21" s="109"/>
      <c r="F21" s="110"/>
      <c r="G21" s="110"/>
      <c r="H21" s="110"/>
      <c r="I21" s="57"/>
      <c r="J21" s="114"/>
    </row>
    <row r="22" spans="1:12" ht="25.5">
      <c r="A22" s="123"/>
      <c r="B22" s="53" t="s">
        <v>358</v>
      </c>
      <c r="C22" s="45" t="s">
        <v>418</v>
      </c>
      <c r="D22" s="44" t="s">
        <v>4</v>
      </c>
      <c r="E22" s="44" t="s">
        <v>239</v>
      </c>
      <c r="F22" s="52">
        <v>20</v>
      </c>
      <c r="G22" s="52">
        <v>20</v>
      </c>
      <c r="H22" s="52">
        <v>20</v>
      </c>
      <c r="I22" s="57">
        <f aca="true" t="shared" si="0" ref="I22:I27">SUM(F22:H22)</f>
        <v>60</v>
      </c>
      <c r="J22" s="38" t="s">
        <v>520</v>
      </c>
      <c r="K22" s="1" t="s">
        <v>528</v>
      </c>
      <c r="L22" s="115" t="s">
        <v>559</v>
      </c>
    </row>
    <row r="23" spans="1:12" ht="25.5">
      <c r="A23" s="123"/>
      <c r="B23" s="53" t="s">
        <v>357</v>
      </c>
      <c r="C23" s="45" t="s">
        <v>419</v>
      </c>
      <c r="D23" s="44" t="s">
        <v>4</v>
      </c>
      <c r="E23" s="44" t="s">
        <v>239</v>
      </c>
      <c r="F23" s="52">
        <v>15</v>
      </c>
      <c r="G23" s="52">
        <v>15</v>
      </c>
      <c r="H23" s="52">
        <v>15</v>
      </c>
      <c r="I23" s="57">
        <f t="shared" si="0"/>
        <v>45</v>
      </c>
      <c r="J23" s="38" t="s">
        <v>519</v>
      </c>
      <c r="K23" s="1" t="s">
        <v>528</v>
      </c>
      <c r="L23" s="115" t="s">
        <v>559</v>
      </c>
    </row>
    <row r="24" spans="1:12" ht="25.5">
      <c r="A24" s="123"/>
      <c r="B24" s="53" t="s">
        <v>323</v>
      </c>
      <c r="C24" s="45" t="s">
        <v>393</v>
      </c>
      <c r="D24" s="44" t="s">
        <v>4</v>
      </c>
      <c r="E24" s="44" t="s">
        <v>239</v>
      </c>
      <c r="F24" s="52">
        <v>20</v>
      </c>
      <c r="G24" s="52">
        <v>15</v>
      </c>
      <c r="H24" s="52">
        <v>20</v>
      </c>
      <c r="I24" s="57">
        <f t="shared" si="0"/>
        <v>55</v>
      </c>
      <c r="J24" s="38" t="s">
        <v>531</v>
      </c>
      <c r="K24" s="1" t="s">
        <v>530</v>
      </c>
      <c r="L24" s="115" t="s">
        <v>559</v>
      </c>
    </row>
    <row r="25" spans="1:12" ht="25.5">
      <c r="A25" s="123"/>
      <c r="B25" s="53" t="s">
        <v>350</v>
      </c>
      <c r="C25" s="45" t="s">
        <v>414</v>
      </c>
      <c r="D25" s="44" t="s">
        <v>4</v>
      </c>
      <c r="E25" s="44" t="s">
        <v>239</v>
      </c>
      <c r="F25" s="52">
        <v>15</v>
      </c>
      <c r="G25" s="52">
        <v>20</v>
      </c>
      <c r="H25" s="52">
        <v>15</v>
      </c>
      <c r="I25" s="57">
        <f t="shared" si="0"/>
        <v>50</v>
      </c>
      <c r="J25" s="38" t="s">
        <v>532</v>
      </c>
      <c r="K25" s="1" t="s">
        <v>530</v>
      </c>
      <c r="L25" s="115" t="s">
        <v>559</v>
      </c>
    </row>
    <row r="26" spans="1:12" ht="25.5">
      <c r="A26" s="123"/>
      <c r="B26" s="53" t="s">
        <v>351</v>
      </c>
      <c r="C26" s="45" t="s">
        <v>415</v>
      </c>
      <c r="D26" s="44" t="s">
        <v>4</v>
      </c>
      <c r="E26" s="44" t="s">
        <v>239</v>
      </c>
      <c r="F26" s="52">
        <v>20</v>
      </c>
      <c r="G26" s="52">
        <v>15</v>
      </c>
      <c r="H26" s="52">
        <v>20</v>
      </c>
      <c r="I26" s="57">
        <f t="shared" si="0"/>
        <v>55</v>
      </c>
      <c r="J26" s="38" t="s">
        <v>532</v>
      </c>
      <c r="K26" s="1" t="s">
        <v>530</v>
      </c>
      <c r="L26" s="115" t="s">
        <v>559</v>
      </c>
    </row>
    <row r="27" spans="1:12" s="39" customFormat="1" ht="38.25">
      <c r="A27" s="120"/>
      <c r="B27" s="53" t="s">
        <v>356</v>
      </c>
      <c r="C27" s="45" t="s">
        <v>433</v>
      </c>
      <c r="D27" s="44" t="s">
        <v>7</v>
      </c>
      <c r="E27" s="44" t="s">
        <v>239</v>
      </c>
      <c r="F27" s="52">
        <v>10</v>
      </c>
      <c r="G27" s="52">
        <v>10</v>
      </c>
      <c r="H27" s="52">
        <v>10</v>
      </c>
      <c r="I27" s="57">
        <f t="shared" si="0"/>
        <v>30</v>
      </c>
      <c r="J27" s="38" t="s">
        <v>519</v>
      </c>
      <c r="K27" s="1" t="s">
        <v>529</v>
      </c>
      <c r="L27" s="115" t="s">
        <v>559</v>
      </c>
    </row>
    <row r="28" spans="1:12" ht="25.5">
      <c r="A28" s="120"/>
      <c r="B28" s="53" t="s">
        <v>359</v>
      </c>
      <c r="C28" s="45" t="s">
        <v>454</v>
      </c>
      <c r="D28" s="44" t="s">
        <v>4</v>
      </c>
      <c r="E28" s="44" t="s">
        <v>239</v>
      </c>
      <c r="F28" s="52">
        <v>20</v>
      </c>
      <c r="G28" s="52">
        <v>20</v>
      </c>
      <c r="H28" s="52">
        <v>20</v>
      </c>
      <c r="I28" s="57">
        <f>SUM(F28:H28)</f>
        <v>60</v>
      </c>
      <c r="J28" s="38" t="s">
        <v>544</v>
      </c>
      <c r="K28" s="1" t="s">
        <v>330</v>
      </c>
      <c r="L28" s="115" t="s">
        <v>559</v>
      </c>
    </row>
    <row r="29" spans="1:12" ht="25.5">
      <c r="A29" s="124"/>
      <c r="B29" s="53" t="s">
        <v>360</v>
      </c>
      <c r="C29" s="45" t="s">
        <v>453</v>
      </c>
      <c r="D29" s="44" t="s">
        <v>4</v>
      </c>
      <c r="E29" s="44" t="s">
        <v>239</v>
      </c>
      <c r="F29" s="52">
        <v>20</v>
      </c>
      <c r="G29" s="52">
        <v>20</v>
      </c>
      <c r="H29" s="52">
        <v>20</v>
      </c>
      <c r="I29" s="57">
        <f>SUM(F29:H29)</f>
        <v>60</v>
      </c>
      <c r="J29" s="38" t="s">
        <v>545</v>
      </c>
      <c r="K29" s="1" t="s">
        <v>330</v>
      </c>
      <c r="L29" s="115" t="s">
        <v>559</v>
      </c>
    </row>
    <row r="30" spans="1:12" ht="25.5">
      <c r="A30" s="124"/>
      <c r="B30" s="53" t="s">
        <v>361</v>
      </c>
      <c r="C30" s="45" t="s">
        <v>416</v>
      </c>
      <c r="D30" s="44" t="s">
        <v>4</v>
      </c>
      <c r="E30" s="44" t="s">
        <v>239</v>
      </c>
      <c r="F30" s="52">
        <v>20</v>
      </c>
      <c r="G30" s="52">
        <v>20</v>
      </c>
      <c r="H30" s="52">
        <v>20</v>
      </c>
      <c r="I30" s="57">
        <f>SUM(F30:H30)</f>
        <v>60</v>
      </c>
      <c r="J30" s="38" t="s">
        <v>520</v>
      </c>
      <c r="K30" s="1" t="s">
        <v>330</v>
      </c>
      <c r="L30" s="115" t="s">
        <v>559</v>
      </c>
    </row>
    <row r="31" spans="1:9" ht="15.75">
      <c r="A31" s="124"/>
      <c r="B31" s="53"/>
      <c r="C31" s="45"/>
      <c r="D31" s="44"/>
      <c r="E31" s="44"/>
      <c r="F31" s="52"/>
      <c r="G31" s="52"/>
      <c r="H31" s="52"/>
      <c r="I31" s="57"/>
    </row>
    <row r="32" spans="1:9" ht="15.75">
      <c r="A32" s="124"/>
      <c r="B32" s="53"/>
      <c r="C32" s="45"/>
      <c r="D32" s="44"/>
      <c r="E32" s="44"/>
      <c r="F32" s="57">
        <f>SUM(F22:F31)</f>
        <v>160</v>
      </c>
      <c r="G32" s="57">
        <f>SUM(G22:G31)</f>
        <v>155</v>
      </c>
      <c r="H32" s="57">
        <f>SUM(H22:H31)</f>
        <v>160</v>
      </c>
      <c r="I32" s="57">
        <f>SUM(I22:I31)</f>
        <v>475</v>
      </c>
    </row>
    <row r="33" spans="1:9" ht="15.75">
      <c r="A33" s="124" t="s">
        <v>615</v>
      </c>
      <c r="B33" s="53"/>
      <c r="C33" s="45"/>
      <c r="D33" s="44"/>
      <c r="E33" s="44"/>
      <c r="F33" s="52"/>
      <c r="G33" s="52"/>
      <c r="H33" s="52"/>
      <c r="I33" s="57"/>
    </row>
    <row r="34" spans="1:12" ht="25.5">
      <c r="A34" s="123"/>
      <c r="B34" s="53" t="s">
        <v>305</v>
      </c>
      <c r="C34" s="46" t="s">
        <v>504</v>
      </c>
      <c r="D34" s="5" t="s">
        <v>7</v>
      </c>
      <c r="E34" s="5" t="s">
        <v>242</v>
      </c>
      <c r="I34" s="69">
        <f aca="true" t="shared" si="1" ref="I34:I45">SUM(F34:H34)</f>
        <v>0</v>
      </c>
      <c r="K34" s="1" t="s">
        <v>595</v>
      </c>
      <c r="L34" s="115" t="s">
        <v>560</v>
      </c>
    </row>
    <row r="35" spans="1:12" ht="25.5">
      <c r="A35" s="123"/>
      <c r="B35" s="53" t="s">
        <v>306</v>
      </c>
      <c r="C35" s="46" t="s">
        <v>596</v>
      </c>
      <c r="D35" s="5" t="s">
        <v>5</v>
      </c>
      <c r="E35" s="5" t="s">
        <v>242</v>
      </c>
      <c r="I35" s="69">
        <f t="shared" si="1"/>
        <v>0</v>
      </c>
      <c r="K35" s="1" t="s">
        <v>595</v>
      </c>
      <c r="L35" s="115" t="s">
        <v>560</v>
      </c>
    </row>
    <row r="36" spans="1:12" ht="25.5">
      <c r="A36" s="123"/>
      <c r="B36" s="53" t="s">
        <v>307</v>
      </c>
      <c r="C36" s="46" t="s">
        <v>505</v>
      </c>
      <c r="D36" s="5" t="s">
        <v>5</v>
      </c>
      <c r="E36" s="5" t="s">
        <v>242</v>
      </c>
      <c r="G36" s="4">
        <v>15</v>
      </c>
      <c r="I36" s="69">
        <f t="shared" si="1"/>
        <v>15</v>
      </c>
      <c r="K36" s="1" t="s">
        <v>595</v>
      </c>
      <c r="L36" s="115" t="s">
        <v>560</v>
      </c>
    </row>
    <row r="37" spans="1:12" ht="25.5">
      <c r="A37" s="123"/>
      <c r="B37" s="53" t="s">
        <v>268</v>
      </c>
      <c r="C37" s="46" t="s">
        <v>505</v>
      </c>
      <c r="D37" s="5" t="s">
        <v>4</v>
      </c>
      <c r="E37" s="5" t="s">
        <v>242</v>
      </c>
      <c r="F37" s="3">
        <v>15</v>
      </c>
      <c r="I37" s="69">
        <f t="shared" si="1"/>
        <v>15</v>
      </c>
      <c r="K37" s="1" t="s">
        <v>595</v>
      </c>
      <c r="L37" s="115" t="s">
        <v>560</v>
      </c>
    </row>
    <row r="38" spans="1:12" ht="15.75">
      <c r="A38" s="123"/>
      <c r="B38" s="66" t="s">
        <v>269</v>
      </c>
      <c r="C38" s="46" t="s">
        <v>510</v>
      </c>
      <c r="D38" s="5" t="s">
        <v>5</v>
      </c>
      <c r="E38" s="5" t="s">
        <v>242</v>
      </c>
      <c r="I38" s="69">
        <f t="shared" si="1"/>
        <v>0</v>
      </c>
      <c r="K38" s="1" t="s">
        <v>595</v>
      </c>
      <c r="L38" s="115" t="s">
        <v>560</v>
      </c>
    </row>
    <row r="39" spans="1:12" ht="25.5">
      <c r="A39" s="123"/>
      <c r="B39" s="53" t="s">
        <v>308</v>
      </c>
      <c r="C39" s="46" t="s">
        <v>506</v>
      </c>
      <c r="D39" s="5" t="s">
        <v>5</v>
      </c>
      <c r="E39" s="5" t="s">
        <v>242</v>
      </c>
      <c r="G39" s="4">
        <v>15</v>
      </c>
      <c r="I39" s="69">
        <f t="shared" si="1"/>
        <v>15</v>
      </c>
      <c r="K39" s="1" t="s">
        <v>595</v>
      </c>
      <c r="L39" s="115" t="s">
        <v>560</v>
      </c>
    </row>
    <row r="40" spans="1:12" ht="29.25" customHeight="1">
      <c r="A40" s="123"/>
      <c r="B40" s="53" t="s">
        <v>309</v>
      </c>
      <c r="C40" s="46" t="s">
        <v>597</v>
      </c>
      <c r="D40" s="5" t="s">
        <v>7</v>
      </c>
      <c r="E40" s="5" t="s">
        <v>242</v>
      </c>
      <c r="H40" s="4">
        <v>15</v>
      </c>
      <c r="I40" s="69">
        <f t="shared" si="1"/>
        <v>15</v>
      </c>
      <c r="K40" s="1" t="s">
        <v>595</v>
      </c>
      <c r="L40" s="115" t="s">
        <v>560</v>
      </c>
    </row>
    <row r="41" spans="1:12" ht="38.25">
      <c r="A41" s="123"/>
      <c r="B41" s="53" t="s">
        <v>310</v>
      </c>
      <c r="C41" s="46" t="s">
        <v>597</v>
      </c>
      <c r="D41" s="5" t="s">
        <v>7</v>
      </c>
      <c r="E41" s="5" t="s">
        <v>242</v>
      </c>
      <c r="H41" s="4">
        <v>20</v>
      </c>
      <c r="I41" s="69">
        <f t="shared" si="1"/>
        <v>20</v>
      </c>
      <c r="K41" s="1" t="s">
        <v>595</v>
      </c>
      <c r="L41" s="115" t="s">
        <v>560</v>
      </c>
    </row>
    <row r="42" spans="1:12" s="39" customFormat="1" ht="25.5">
      <c r="A42" s="120"/>
      <c r="B42" s="53" t="s">
        <v>311</v>
      </c>
      <c r="C42" s="46" t="s">
        <v>598</v>
      </c>
      <c r="D42" s="5" t="s">
        <v>5</v>
      </c>
      <c r="E42" s="5" t="s">
        <v>242</v>
      </c>
      <c r="F42" s="3">
        <v>10</v>
      </c>
      <c r="G42" s="4"/>
      <c r="H42" s="4"/>
      <c r="I42" s="69">
        <f t="shared" si="1"/>
        <v>10</v>
      </c>
      <c r="J42" s="38"/>
      <c r="K42" s="1" t="s">
        <v>595</v>
      </c>
      <c r="L42" s="115" t="s">
        <v>560</v>
      </c>
    </row>
    <row r="43" spans="1:12" ht="25.5">
      <c r="A43" s="120"/>
      <c r="B43" s="53" t="s">
        <v>260</v>
      </c>
      <c r="C43" s="46" t="s">
        <v>507</v>
      </c>
      <c r="D43" s="5" t="s">
        <v>5</v>
      </c>
      <c r="E43" s="5" t="s">
        <v>242</v>
      </c>
      <c r="G43" s="4">
        <v>15</v>
      </c>
      <c r="I43" s="69">
        <f t="shared" si="1"/>
        <v>15</v>
      </c>
      <c r="K43" s="1" t="s">
        <v>595</v>
      </c>
      <c r="L43" s="115" t="s">
        <v>560</v>
      </c>
    </row>
    <row r="44" spans="1:12" ht="25.5">
      <c r="A44" s="124"/>
      <c r="B44" s="53" t="s">
        <v>313</v>
      </c>
      <c r="C44" s="46" t="s">
        <v>504</v>
      </c>
      <c r="D44" s="5" t="s">
        <v>503</v>
      </c>
      <c r="E44" s="5" t="s">
        <v>242</v>
      </c>
      <c r="I44" s="69">
        <f t="shared" si="1"/>
        <v>0</v>
      </c>
      <c r="K44" s="1" t="s">
        <v>595</v>
      </c>
      <c r="L44" s="115" t="s">
        <v>560</v>
      </c>
    </row>
    <row r="45" spans="1:12" ht="38.25">
      <c r="A45" s="122"/>
      <c r="B45" s="53" t="s">
        <v>314</v>
      </c>
      <c r="C45" s="46" t="s">
        <v>599</v>
      </c>
      <c r="D45" s="5" t="s">
        <v>7</v>
      </c>
      <c r="E45" s="5" t="s">
        <v>242</v>
      </c>
      <c r="H45" s="4">
        <v>15</v>
      </c>
      <c r="I45" s="69">
        <f t="shared" si="1"/>
        <v>15</v>
      </c>
      <c r="K45" s="1" t="s">
        <v>595</v>
      </c>
      <c r="L45" s="115" t="s">
        <v>560</v>
      </c>
    </row>
    <row r="46" spans="1:12" ht="38.25">
      <c r="A46" s="126"/>
      <c r="B46" s="53" t="s">
        <v>260</v>
      </c>
      <c r="C46" s="45" t="s">
        <v>444</v>
      </c>
      <c r="D46" s="44" t="s">
        <v>5</v>
      </c>
      <c r="E46" s="44" t="s">
        <v>242</v>
      </c>
      <c r="F46" s="52"/>
      <c r="G46" s="52"/>
      <c r="H46" s="52">
        <v>15</v>
      </c>
      <c r="I46" s="57">
        <f>SUM(F46:H46)</f>
        <v>15</v>
      </c>
      <c r="K46" s="1" t="s">
        <v>536</v>
      </c>
      <c r="L46" s="115" t="s">
        <v>559</v>
      </c>
    </row>
    <row r="47" spans="1:12" ht="25.5">
      <c r="A47" s="123"/>
      <c r="B47" s="53" t="s">
        <v>261</v>
      </c>
      <c r="C47" s="45" t="s">
        <v>492</v>
      </c>
      <c r="D47" s="44" t="s">
        <v>7</v>
      </c>
      <c r="E47" s="44" t="s">
        <v>242</v>
      </c>
      <c r="F47" s="52"/>
      <c r="G47" s="52"/>
      <c r="H47" s="52">
        <v>10</v>
      </c>
      <c r="I47" s="57">
        <f>SUM(F47:H47)</f>
        <v>10</v>
      </c>
      <c r="K47" s="1" t="s">
        <v>536</v>
      </c>
      <c r="L47" s="115" t="s">
        <v>559</v>
      </c>
    </row>
    <row r="48" spans="1:12" ht="25.5">
      <c r="A48" s="123"/>
      <c r="B48" s="53" t="s">
        <v>262</v>
      </c>
      <c r="C48" s="45" t="s">
        <v>497</v>
      </c>
      <c r="D48" s="44" t="s">
        <v>7</v>
      </c>
      <c r="E48" s="44" t="s">
        <v>242</v>
      </c>
      <c r="F48" s="52"/>
      <c r="G48" s="52"/>
      <c r="H48" s="52"/>
      <c r="I48" s="57">
        <f>SUM(F48:H48)</f>
        <v>0</v>
      </c>
      <c r="K48" s="1" t="s">
        <v>536</v>
      </c>
      <c r="L48" s="115" t="s">
        <v>559</v>
      </c>
    </row>
    <row r="49" spans="1:12" ht="25.5">
      <c r="A49" s="123"/>
      <c r="B49" s="74" t="s">
        <v>437</v>
      </c>
      <c r="C49" s="45" t="s">
        <v>436</v>
      </c>
      <c r="D49" s="44" t="s">
        <v>5</v>
      </c>
      <c r="E49" s="44" t="s">
        <v>242</v>
      </c>
      <c r="F49" s="52"/>
      <c r="G49" s="52"/>
      <c r="H49" s="52"/>
      <c r="I49" s="57">
        <f>SUM(F49:H49)</f>
        <v>0</v>
      </c>
      <c r="K49" s="1" t="s">
        <v>536</v>
      </c>
      <c r="L49" s="115" t="s">
        <v>559</v>
      </c>
    </row>
    <row r="50" spans="1:12" ht="25.5">
      <c r="A50" s="123"/>
      <c r="B50" s="75" t="s">
        <v>387</v>
      </c>
      <c r="C50" s="45" t="s">
        <v>436</v>
      </c>
      <c r="D50" s="44" t="s">
        <v>5</v>
      </c>
      <c r="E50" s="44" t="s">
        <v>242</v>
      </c>
      <c r="F50" s="52"/>
      <c r="G50" s="52">
        <v>10</v>
      </c>
      <c r="H50" s="52"/>
      <c r="I50" s="57">
        <f>SUM(F50:H50)</f>
        <v>10</v>
      </c>
      <c r="K50" s="1" t="s">
        <v>536</v>
      </c>
      <c r="L50" s="115" t="s">
        <v>559</v>
      </c>
    </row>
    <row r="51" spans="1:12" ht="25.5">
      <c r="A51" s="120"/>
      <c r="B51" s="53" t="s">
        <v>263</v>
      </c>
      <c r="C51" s="45" t="s">
        <v>438</v>
      </c>
      <c r="D51" s="44" t="s">
        <v>7</v>
      </c>
      <c r="E51" s="44" t="s">
        <v>242</v>
      </c>
      <c r="F51" s="52"/>
      <c r="G51" s="52">
        <v>4</v>
      </c>
      <c r="H51" s="52"/>
      <c r="I51" s="57">
        <f>SUM(F51:H51)</f>
        <v>4</v>
      </c>
      <c r="K51" s="1" t="s">
        <v>536</v>
      </c>
      <c r="L51" s="115" t="s">
        <v>559</v>
      </c>
    </row>
    <row r="52" spans="1:12" ht="25.5">
      <c r="A52" s="120"/>
      <c r="B52" s="53" t="s">
        <v>264</v>
      </c>
      <c r="C52" s="45" t="s">
        <v>494</v>
      </c>
      <c r="D52" s="44" t="s">
        <v>7</v>
      </c>
      <c r="E52" s="44" t="s">
        <v>242</v>
      </c>
      <c r="F52" s="52"/>
      <c r="G52" s="52"/>
      <c r="H52" s="52"/>
      <c r="I52" s="57">
        <f>SUM(F52:H52)</f>
        <v>0</v>
      </c>
      <c r="K52" s="1" t="s">
        <v>536</v>
      </c>
      <c r="L52" s="115" t="s">
        <v>559</v>
      </c>
    </row>
    <row r="53" spans="1:12" s="39" customFormat="1" ht="38.25">
      <c r="A53" s="120"/>
      <c r="B53" s="66" t="s">
        <v>11</v>
      </c>
      <c r="C53" s="45" t="s">
        <v>493</v>
      </c>
      <c r="D53" s="44" t="s">
        <v>5</v>
      </c>
      <c r="E53" s="44" t="s">
        <v>242</v>
      </c>
      <c r="F53" s="52"/>
      <c r="G53" s="52">
        <v>20</v>
      </c>
      <c r="H53" s="52"/>
      <c r="I53" s="57">
        <f>SUM(F53:H53)</f>
        <v>20</v>
      </c>
      <c r="J53" s="38"/>
      <c r="K53" s="1" t="s">
        <v>536</v>
      </c>
      <c r="L53" s="115" t="s">
        <v>559</v>
      </c>
    </row>
    <row r="54" spans="1:12" ht="25.5">
      <c r="A54" s="123"/>
      <c r="B54" s="53" t="s">
        <v>272</v>
      </c>
      <c r="C54" s="50" t="s">
        <v>426</v>
      </c>
      <c r="D54" s="61" t="s">
        <v>7</v>
      </c>
      <c r="E54" s="61" t="s">
        <v>242</v>
      </c>
      <c r="F54" s="52"/>
      <c r="G54" s="52"/>
      <c r="H54" s="52">
        <v>6</v>
      </c>
      <c r="I54" s="57">
        <f>SUM(F54:H54)</f>
        <v>6</v>
      </c>
      <c r="K54" s="1" t="s">
        <v>539</v>
      </c>
      <c r="L54" s="115" t="s">
        <v>559</v>
      </c>
    </row>
    <row r="55" spans="1:12" ht="25.5">
      <c r="A55" s="124"/>
      <c r="B55" s="53" t="s">
        <v>273</v>
      </c>
      <c r="C55" s="50" t="s">
        <v>427</v>
      </c>
      <c r="D55" s="61" t="s">
        <v>7</v>
      </c>
      <c r="E55" s="61" t="s">
        <v>242</v>
      </c>
      <c r="F55" s="52"/>
      <c r="G55" s="52"/>
      <c r="H55" s="52">
        <v>15</v>
      </c>
      <c r="I55" s="57">
        <f>SUM(F55:H55)</f>
        <v>15</v>
      </c>
      <c r="K55" s="1" t="s">
        <v>539</v>
      </c>
      <c r="L55" s="115" t="s">
        <v>559</v>
      </c>
    </row>
    <row r="56" spans="1:12" ht="25.5">
      <c r="A56" s="123"/>
      <c r="B56" s="53" t="s">
        <v>315</v>
      </c>
      <c r="C56" s="46" t="s">
        <v>504</v>
      </c>
      <c r="D56" s="5" t="s">
        <v>5</v>
      </c>
      <c r="E56" s="5" t="s">
        <v>242</v>
      </c>
      <c r="F56" s="3">
        <v>5</v>
      </c>
      <c r="G56" s="4">
        <v>5</v>
      </c>
      <c r="H56" s="4">
        <v>5</v>
      </c>
      <c r="I56" s="69">
        <f aca="true" t="shared" si="2" ref="I56:I84">SUM(F56:H56)</f>
        <v>15</v>
      </c>
      <c r="K56" s="1" t="s">
        <v>548</v>
      </c>
      <c r="L56" s="115" t="s">
        <v>560</v>
      </c>
    </row>
    <row r="57" spans="1:12" ht="25.5">
      <c r="A57" s="123"/>
      <c r="B57" s="53" t="s">
        <v>317</v>
      </c>
      <c r="C57" s="46" t="s">
        <v>504</v>
      </c>
      <c r="D57" s="5" t="s">
        <v>5</v>
      </c>
      <c r="E57" s="5" t="s">
        <v>242</v>
      </c>
      <c r="H57" s="4">
        <v>5</v>
      </c>
      <c r="I57" s="69">
        <f t="shared" si="2"/>
        <v>5</v>
      </c>
      <c r="K57" s="1" t="s">
        <v>548</v>
      </c>
      <c r="L57" s="115" t="s">
        <v>560</v>
      </c>
    </row>
    <row r="58" spans="1:12" ht="27" customHeight="1">
      <c r="A58" s="123"/>
      <c r="B58" s="53" t="s">
        <v>318</v>
      </c>
      <c r="C58" s="46" t="s">
        <v>504</v>
      </c>
      <c r="D58" s="5" t="s">
        <v>7</v>
      </c>
      <c r="E58" s="5" t="s">
        <v>242</v>
      </c>
      <c r="I58" s="69">
        <f t="shared" si="2"/>
        <v>0</v>
      </c>
      <c r="K58" s="1" t="s">
        <v>548</v>
      </c>
      <c r="L58" s="115" t="s">
        <v>560</v>
      </c>
    </row>
    <row r="59" spans="1:12" ht="24.75" customHeight="1">
      <c r="A59" s="123"/>
      <c r="B59" s="53" t="s">
        <v>15</v>
      </c>
      <c r="C59" s="46" t="s">
        <v>581</v>
      </c>
      <c r="D59" s="5" t="s">
        <v>7</v>
      </c>
      <c r="E59" s="5" t="s">
        <v>242</v>
      </c>
      <c r="I59" s="69">
        <f t="shared" si="2"/>
        <v>0</v>
      </c>
      <c r="K59" s="1" t="s">
        <v>548</v>
      </c>
      <c r="L59" s="115" t="s">
        <v>560</v>
      </c>
    </row>
    <row r="60" spans="1:12" ht="27.75" customHeight="1">
      <c r="A60" s="123"/>
      <c r="B60" s="53" t="s">
        <v>319</v>
      </c>
      <c r="C60" s="46" t="s">
        <v>504</v>
      </c>
      <c r="D60" s="5" t="s">
        <v>7</v>
      </c>
      <c r="E60" s="5" t="s">
        <v>242</v>
      </c>
      <c r="G60" s="4">
        <v>5</v>
      </c>
      <c r="I60" s="69">
        <f t="shared" si="2"/>
        <v>5</v>
      </c>
      <c r="K60" s="1" t="s">
        <v>548</v>
      </c>
      <c r="L60" s="115" t="s">
        <v>560</v>
      </c>
    </row>
    <row r="61" spans="1:12" ht="27" customHeight="1">
      <c r="A61" s="123"/>
      <c r="B61" s="53" t="s">
        <v>320</v>
      </c>
      <c r="C61" s="46" t="s">
        <v>504</v>
      </c>
      <c r="D61" s="5" t="s">
        <v>7</v>
      </c>
      <c r="E61" s="5" t="s">
        <v>242</v>
      </c>
      <c r="I61" s="69">
        <f t="shared" si="2"/>
        <v>0</v>
      </c>
      <c r="K61" s="1" t="s">
        <v>548</v>
      </c>
      <c r="L61" s="115" t="s">
        <v>560</v>
      </c>
    </row>
    <row r="62" spans="1:12" ht="27" customHeight="1">
      <c r="A62" s="123"/>
      <c r="B62" s="53" t="s">
        <v>321</v>
      </c>
      <c r="C62" s="46" t="s">
        <v>504</v>
      </c>
      <c r="D62" s="5" t="s">
        <v>7</v>
      </c>
      <c r="E62" s="5" t="s">
        <v>242</v>
      </c>
      <c r="G62" s="4">
        <v>15</v>
      </c>
      <c r="I62" s="69">
        <f t="shared" si="2"/>
        <v>15</v>
      </c>
      <c r="K62" s="1" t="s">
        <v>548</v>
      </c>
      <c r="L62" s="115" t="s">
        <v>560</v>
      </c>
    </row>
    <row r="63" spans="1:12" ht="25.5">
      <c r="A63" s="123"/>
      <c r="B63" s="53" t="s">
        <v>349</v>
      </c>
      <c r="C63" s="46" t="s">
        <v>509</v>
      </c>
      <c r="D63" s="5" t="s">
        <v>5</v>
      </c>
      <c r="E63" s="5" t="s">
        <v>242</v>
      </c>
      <c r="I63" s="69">
        <f t="shared" si="2"/>
        <v>0</v>
      </c>
      <c r="K63" s="1" t="s">
        <v>548</v>
      </c>
      <c r="L63" s="115" t="s">
        <v>560</v>
      </c>
    </row>
    <row r="64" spans="1:12" ht="24.75" customHeight="1">
      <c r="A64" s="123"/>
      <c r="B64" s="53" t="s">
        <v>286</v>
      </c>
      <c r="C64" s="46" t="s">
        <v>593</v>
      </c>
      <c r="D64" s="5" t="s">
        <v>5</v>
      </c>
      <c r="E64" s="5" t="s">
        <v>242</v>
      </c>
      <c r="H64" s="4">
        <v>10</v>
      </c>
      <c r="I64" s="69">
        <f t="shared" si="2"/>
        <v>10</v>
      </c>
      <c r="K64" s="1" t="s">
        <v>546</v>
      </c>
      <c r="L64" s="115" t="s">
        <v>560</v>
      </c>
    </row>
    <row r="65" spans="2:12" ht="24" customHeight="1">
      <c r="B65" s="64" t="s">
        <v>14</v>
      </c>
      <c r="C65" s="46" t="s">
        <v>484</v>
      </c>
      <c r="D65" s="5" t="s">
        <v>7</v>
      </c>
      <c r="E65" s="5" t="s">
        <v>242</v>
      </c>
      <c r="G65" s="4">
        <v>10</v>
      </c>
      <c r="I65" s="69">
        <f t="shared" si="2"/>
        <v>10</v>
      </c>
      <c r="K65" s="1" t="s">
        <v>546</v>
      </c>
      <c r="L65" s="115" t="s">
        <v>560</v>
      </c>
    </row>
    <row r="66" spans="1:12" ht="25.5">
      <c r="A66" s="127"/>
      <c r="B66" s="53" t="s">
        <v>289</v>
      </c>
      <c r="C66" s="46" t="s">
        <v>487</v>
      </c>
      <c r="D66" s="5" t="s">
        <v>4</v>
      </c>
      <c r="E66" s="5" t="s">
        <v>242</v>
      </c>
      <c r="G66" s="4">
        <v>15</v>
      </c>
      <c r="I66" s="69">
        <f t="shared" si="2"/>
        <v>15</v>
      </c>
      <c r="K66" s="1" t="s">
        <v>546</v>
      </c>
      <c r="L66" s="115" t="s">
        <v>560</v>
      </c>
    </row>
    <row r="67" spans="1:12" s="39" customFormat="1" ht="25.5">
      <c r="A67" s="120"/>
      <c r="B67" s="53" t="s">
        <v>291</v>
      </c>
      <c r="C67" s="46" t="s">
        <v>594</v>
      </c>
      <c r="D67" s="5" t="s">
        <v>7</v>
      </c>
      <c r="E67" s="5" t="s">
        <v>242</v>
      </c>
      <c r="F67" s="3"/>
      <c r="G67" s="4">
        <v>15</v>
      </c>
      <c r="H67" s="4"/>
      <c r="I67" s="69">
        <f t="shared" si="2"/>
        <v>15</v>
      </c>
      <c r="J67" s="38"/>
      <c r="K67" s="1" t="s">
        <v>546</v>
      </c>
      <c r="L67" s="115" t="s">
        <v>560</v>
      </c>
    </row>
    <row r="68" spans="1:12" ht="25.5">
      <c r="A68" s="122"/>
      <c r="B68" s="53" t="s">
        <v>292</v>
      </c>
      <c r="C68" s="46" t="s">
        <v>512</v>
      </c>
      <c r="D68" s="5" t="s">
        <v>7</v>
      </c>
      <c r="E68" s="5" t="s">
        <v>242</v>
      </c>
      <c r="I68" s="69">
        <f t="shared" si="2"/>
        <v>0</v>
      </c>
      <c r="K68" s="1" t="s">
        <v>546</v>
      </c>
      <c r="L68" s="115" t="s">
        <v>560</v>
      </c>
    </row>
    <row r="69" spans="1:12" ht="25.5">
      <c r="A69" s="123"/>
      <c r="B69" s="53" t="s">
        <v>293</v>
      </c>
      <c r="C69" s="46" t="s">
        <v>482</v>
      </c>
      <c r="D69" s="5" t="s">
        <v>5</v>
      </c>
      <c r="E69" s="5" t="s">
        <v>242</v>
      </c>
      <c r="H69" s="4">
        <v>10</v>
      </c>
      <c r="I69" s="69">
        <f t="shared" si="2"/>
        <v>10</v>
      </c>
      <c r="K69" s="1" t="s">
        <v>546</v>
      </c>
      <c r="L69" s="115" t="s">
        <v>560</v>
      </c>
    </row>
    <row r="70" spans="1:12" ht="25.5">
      <c r="A70" s="124"/>
      <c r="B70" s="53" t="s">
        <v>294</v>
      </c>
      <c r="C70" s="45" t="s">
        <v>470</v>
      </c>
      <c r="D70" s="5" t="s">
        <v>7</v>
      </c>
      <c r="E70" s="5" t="s">
        <v>242</v>
      </c>
      <c r="G70" s="4">
        <v>15</v>
      </c>
      <c r="I70" s="69">
        <f t="shared" si="2"/>
        <v>15</v>
      </c>
      <c r="K70" s="1" t="s">
        <v>546</v>
      </c>
      <c r="L70" s="115" t="s">
        <v>560</v>
      </c>
    </row>
    <row r="71" spans="1:12" ht="38.25">
      <c r="A71" s="127"/>
      <c r="B71" s="53" t="s">
        <v>295</v>
      </c>
      <c r="C71" s="46" t="s">
        <v>607</v>
      </c>
      <c r="D71" s="5" t="s">
        <v>5</v>
      </c>
      <c r="E71" s="5" t="s">
        <v>242</v>
      </c>
      <c r="F71" s="3">
        <v>15</v>
      </c>
      <c r="I71" s="69">
        <f t="shared" si="2"/>
        <v>15</v>
      </c>
      <c r="K71" s="1" t="s">
        <v>546</v>
      </c>
      <c r="L71" s="115" t="s">
        <v>560</v>
      </c>
    </row>
    <row r="72" spans="1:12" ht="26.25" customHeight="1">
      <c r="A72" s="127"/>
      <c r="B72" s="53" t="s">
        <v>348</v>
      </c>
      <c r="C72" s="46" t="s">
        <v>483</v>
      </c>
      <c r="D72" s="5" t="s">
        <v>4</v>
      </c>
      <c r="E72" s="5" t="s">
        <v>242</v>
      </c>
      <c r="H72" s="4">
        <v>15</v>
      </c>
      <c r="I72" s="69">
        <f t="shared" si="2"/>
        <v>15</v>
      </c>
      <c r="K72" s="1" t="s">
        <v>546</v>
      </c>
      <c r="L72" s="115" t="s">
        <v>560</v>
      </c>
    </row>
    <row r="73" spans="1:12" ht="25.5">
      <c r="A73" s="127"/>
      <c r="B73" s="53" t="s">
        <v>299</v>
      </c>
      <c r="C73" s="46" t="s">
        <v>488</v>
      </c>
      <c r="D73" s="5" t="s">
        <v>5</v>
      </c>
      <c r="E73" s="5" t="s">
        <v>242</v>
      </c>
      <c r="G73" s="4">
        <v>15</v>
      </c>
      <c r="I73" s="69">
        <f t="shared" si="2"/>
        <v>15</v>
      </c>
      <c r="K73" s="1" t="s">
        <v>546</v>
      </c>
      <c r="L73" s="115" t="s">
        <v>560</v>
      </c>
    </row>
    <row r="74" spans="1:12" ht="36.75" customHeight="1">
      <c r="A74" s="127"/>
      <c r="B74" s="53" t="s">
        <v>300</v>
      </c>
      <c r="C74" s="46" t="s">
        <v>490</v>
      </c>
      <c r="D74" s="5" t="s">
        <v>4</v>
      </c>
      <c r="E74" s="5" t="s">
        <v>242</v>
      </c>
      <c r="F74" s="3">
        <v>20</v>
      </c>
      <c r="G74" s="4">
        <v>20</v>
      </c>
      <c r="H74" s="4">
        <v>20</v>
      </c>
      <c r="I74" s="69">
        <f t="shared" si="2"/>
        <v>60</v>
      </c>
      <c r="K74" s="1" t="s">
        <v>546</v>
      </c>
      <c r="L74" s="115" t="s">
        <v>560</v>
      </c>
    </row>
    <row r="75" spans="1:12" ht="25.5">
      <c r="A75" s="127"/>
      <c r="B75" s="53" t="s">
        <v>354</v>
      </c>
      <c r="C75" s="46" t="s">
        <v>501</v>
      </c>
      <c r="D75" s="5" t="s">
        <v>5</v>
      </c>
      <c r="E75" s="5" t="s">
        <v>242</v>
      </c>
      <c r="I75" s="69">
        <f t="shared" si="2"/>
        <v>0</v>
      </c>
      <c r="K75" s="1" t="s">
        <v>546</v>
      </c>
      <c r="L75" s="115" t="s">
        <v>560</v>
      </c>
    </row>
    <row r="76" spans="1:12" ht="15.75">
      <c r="A76" s="127"/>
      <c r="B76" s="53" t="s">
        <v>301</v>
      </c>
      <c r="C76" s="46" t="s">
        <v>514</v>
      </c>
      <c r="D76" s="5" t="s">
        <v>7</v>
      </c>
      <c r="E76" s="5" t="s">
        <v>242</v>
      </c>
      <c r="G76" s="4">
        <v>10</v>
      </c>
      <c r="I76" s="69">
        <f t="shared" si="2"/>
        <v>10</v>
      </c>
      <c r="K76" s="1" t="s">
        <v>546</v>
      </c>
      <c r="L76" s="115" t="s">
        <v>560</v>
      </c>
    </row>
    <row r="77" spans="1:12" ht="25.5">
      <c r="A77" s="127"/>
      <c r="B77" s="53" t="s">
        <v>302</v>
      </c>
      <c r="C77" s="46" t="s">
        <v>513</v>
      </c>
      <c r="D77" s="5" t="s">
        <v>7</v>
      </c>
      <c r="E77" s="5" t="s">
        <v>242</v>
      </c>
      <c r="G77" s="4">
        <v>10</v>
      </c>
      <c r="I77" s="69">
        <f t="shared" si="2"/>
        <v>10</v>
      </c>
      <c r="K77" s="1" t="s">
        <v>546</v>
      </c>
      <c r="L77" s="115" t="s">
        <v>560</v>
      </c>
    </row>
    <row r="78" spans="1:12" s="39" customFormat="1" ht="25.5">
      <c r="A78" s="124"/>
      <c r="B78" s="53" t="s">
        <v>303</v>
      </c>
      <c r="C78" s="46" t="s">
        <v>489</v>
      </c>
      <c r="D78" s="5" t="s">
        <v>4</v>
      </c>
      <c r="E78" s="5" t="s">
        <v>242</v>
      </c>
      <c r="F78" s="3">
        <v>10</v>
      </c>
      <c r="G78" s="4"/>
      <c r="H78" s="4"/>
      <c r="I78" s="69">
        <f t="shared" si="2"/>
        <v>10</v>
      </c>
      <c r="J78" s="38"/>
      <c r="K78" s="1" t="s">
        <v>546</v>
      </c>
      <c r="L78" s="115" t="s">
        <v>560</v>
      </c>
    </row>
    <row r="79" spans="1:12" ht="25.5">
      <c r="A79" s="127"/>
      <c r="B79" s="53" t="s">
        <v>304</v>
      </c>
      <c r="C79" s="46" t="s">
        <v>511</v>
      </c>
      <c r="D79" s="5" t="s">
        <v>7</v>
      </c>
      <c r="E79" s="5" t="s">
        <v>242</v>
      </c>
      <c r="G79" s="4">
        <v>10</v>
      </c>
      <c r="I79" s="69">
        <f t="shared" si="2"/>
        <v>10</v>
      </c>
      <c r="K79" s="1" t="s">
        <v>546</v>
      </c>
      <c r="L79" s="115" t="s">
        <v>560</v>
      </c>
    </row>
    <row r="80" spans="1:12" ht="25.5">
      <c r="A80" s="124"/>
      <c r="B80" s="107" t="s">
        <v>605</v>
      </c>
      <c r="C80" s="108" t="s">
        <v>606</v>
      </c>
      <c r="D80" s="5" t="s">
        <v>5</v>
      </c>
      <c r="E80" s="5" t="s">
        <v>242</v>
      </c>
      <c r="F80" s="3">
        <v>15</v>
      </c>
      <c r="I80" s="69">
        <f t="shared" si="2"/>
        <v>15</v>
      </c>
      <c r="K80" s="1" t="s">
        <v>546</v>
      </c>
      <c r="L80" s="115" t="s">
        <v>560</v>
      </c>
    </row>
    <row r="81" spans="1:12" ht="15.75">
      <c r="A81" s="124"/>
      <c r="B81" s="53" t="s">
        <v>322</v>
      </c>
      <c r="C81" s="45" t="s">
        <v>406</v>
      </c>
      <c r="D81" s="44" t="s">
        <v>4</v>
      </c>
      <c r="E81" s="44" t="s">
        <v>242</v>
      </c>
      <c r="F81" s="52">
        <v>10</v>
      </c>
      <c r="G81" s="52"/>
      <c r="H81" s="52"/>
      <c r="I81" s="57">
        <f t="shared" si="2"/>
        <v>10</v>
      </c>
      <c r="K81" s="1" t="s">
        <v>530</v>
      </c>
      <c r="L81" s="115" t="s">
        <v>559</v>
      </c>
    </row>
    <row r="82" spans="1:12" ht="25.5">
      <c r="A82" s="120"/>
      <c r="B82" s="53" t="s">
        <v>325</v>
      </c>
      <c r="C82" s="45" t="s">
        <v>404</v>
      </c>
      <c r="D82" s="44" t="s">
        <v>7</v>
      </c>
      <c r="E82" s="44" t="s">
        <v>242</v>
      </c>
      <c r="F82" s="52">
        <v>20</v>
      </c>
      <c r="G82" s="52"/>
      <c r="H82" s="52"/>
      <c r="I82" s="57">
        <f t="shared" si="2"/>
        <v>20</v>
      </c>
      <c r="K82" s="1" t="s">
        <v>530</v>
      </c>
      <c r="L82" s="115" t="s">
        <v>559</v>
      </c>
    </row>
    <row r="83" spans="1:12" ht="25.5">
      <c r="A83" s="128"/>
      <c r="B83" s="53" t="s">
        <v>327</v>
      </c>
      <c r="C83" s="45" t="s">
        <v>413</v>
      </c>
      <c r="D83" s="44" t="s">
        <v>5</v>
      </c>
      <c r="E83" s="44" t="s">
        <v>242</v>
      </c>
      <c r="F83" s="52"/>
      <c r="G83" s="52">
        <v>15</v>
      </c>
      <c r="H83" s="52"/>
      <c r="I83" s="57">
        <f t="shared" si="2"/>
        <v>15</v>
      </c>
      <c r="K83" s="1" t="s">
        <v>530</v>
      </c>
      <c r="L83" s="115" t="s">
        <v>559</v>
      </c>
    </row>
    <row r="84" spans="1:12" ht="38.25">
      <c r="A84" s="128"/>
      <c r="B84" s="53" t="s">
        <v>382</v>
      </c>
      <c r="C84" s="45" t="s">
        <v>398</v>
      </c>
      <c r="D84" s="44" t="s">
        <v>5</v>
      </c>
      <c r="E84" s="44" t="s">
        <v>242</v>
      </c>
      <c r="F84" s="52"/>
      <c r="G84" s="52"/>
      <c r="H84" s="52">
        <v>15</v>
      </c>
      <c r="I84" s="57">
        <f t="shared" si="2"/>
        <v>15</v>
      </c>
      <c r="K84" s="1" t="s">
        <v>529</v>
      </c>
      <c r="L84" s="115" t="s">
        <v>559</v>
      </c>
    </row>
    <row r="85" spans="1:12" ht="25.5">
      <c r="A85" s="128"/>
      <c r="B85" s="66" t="s">
        <v>274</v>
      </c>
      <c r="C85" s="50" t="s">
        <v>473</v>
      </c>
      <c r="D85" s="61" t="s">
        <v>5</v>
      </c>
      <c r="E85" s="61" t="s">
        <v>242</v>
      </c>
      <c r="F85" s="52">
        <v>15</v>
      </c>
      <c r="G85" s="52"/>
      <c r="H85" s="57"/>
      <c r="I85" s="57">
        <f aca="true" t="shared" si="3" ref="I85:I93">SUM(F85:H85)</f>
        <v>15</v>
      </c>
      <c r="K85" s="1" t="s">
        <v>540</v>
      </c>
      <c r="L85" s="115" t="s">
        <v>560</v>
      </c>
    </row>
    <row r="86" spans="1:12" s="39" customFormat="1" ht="25.5">
      <c r="A86" s="128"/>
      <c r="B86" s="66" t="s">
        <v>275</v>
      </c>
      <c r="C86" s="45" t="s">
        <v>469</v>
      </c>
      <c r="D86" s="44" t="s">
        <v>5</v>
      </c>
      <c r="E86" s="44" t="s">
        <v>242</v>
      </c>
      <c r="F86" s="52"/>
      <c r="G86" s="52"/>
      <c r="H86" s="57">
        <v>15</v>
      </c>
      <c r="I86" s="57">
        <f t="shared" si="3"/>
        <v>15</v>
      </c>
      <c r="J86" s="38"/>
      <c r="K86" s="1" t="s">
        <v>540</v>
      </c>
      <c r="L86" s="115" t="s">
        <v>560</v>
      </c>
    </row>
    <row r="87" spans="1:12" ht="25.5">
      <c r="A87" s="128"/>
      <c r="B87" s="66" t="s">
        <v>363</v>
      </c>
      <c r="C87" s="45" t="s">
        <v>590</v>
      </c>
      <c r="D87" s="62" t="s">
        <v>4</v>
      </c>
      <c r="E87" s="62" t="s">
        <v>242</v>
      </c>
      <c r="F87" s="118"/>
      <c r="G87" s="59"/>
      <c r="H87" s="59">
        <v>15</v>
      </c>
      <c r="I87" s="57">
        <f t="shared" si="3"/>
        <v>15</v>
      </c>
      <c r="K87" s="1" t="s">
        <v>540</v>
      </c>
      <c r="L87" s="115" t="s">
        <v>560</v>
      </c>
    </row>
    <row r="88" spans="1:12" ht="25.5">
      <c r="A88" s="128"/>
      <c r="B88" s="66" t="s">
        <v>276</v>
      </c>
      <c r="C88" s="45" t="s">
        <v>474</v>
      </c>
      <c r="D88" s="62" t="s">
        <v>5</v>
      </c>
      <c r="E88" s="62" t="s">
        <v>242</v>
      </c>
      <c r="F88" s="56"/>
      <c r="G88" s="56">
        <v>20</v>
      </c>
      <c r="H88" s="56">
        <v>15</v>
      </c>
      <c r="I88" s="57">
        <f t="shared" si="3"/>
        <v>35</v>
      </c>
      <c r="K88" s="1" t="s">
        <v>540</v>
      </c>
      <c r="L88" s="115" t="s">
        <v>560</v>
      </c>
    </row>
    <row r="89" spans="1:12" ht="25.5">
      <c r="A89" s="128"/>
      <c r="B89" s="66" t="s">
        <v>277</v>
      </c>
      <c r="C89" s="45" t="s">
        <v>470</v>
      </c>
      <c r="D89" s="62" t="s">
        <v>4</v>
      </c>
      <c r="E89" s="62" t="s">
        <v>242</v>
      </c>
      <c r="F89" s="59"/>
      <c r="G89" s="59">
        <v>15</v>
      </c>
      <c r="H89" s="59"/>
      <c r="I89" s="57">
        <f t="shared" si="3"/>
        <v>15</v>
      </c>
      <c r="K89" s="1" t="s">
        <v>540</v>
      </c>
      <c r="L89" s="115" t="s">
        <v>560</v>
      </c>
    </row>
    <row r="90" spans="1:12" ht="25.5">
      <c r="A90" s="123"/>
      <c r="B90" s="53" t="s">
        <v>278</v>
      </c>
      <c r="C90" s="45"/>
      <c r="D90" s="44" t="s">
        <v>7</v>
      </c>
      <c r="E90" s="62" t="s">
        <v>242</v>
      </c>
      <c r="F90" s="52"/>
      <c r="G90" s="52"/>
      <c r="H90" s="52"/>
      <c r="I90" s="57">
        <f t="shared" si="3"/>
        <v>0</v>
      </c>
      <c r="K90" s="1" t="s">
        <v>540</v>
      </c>
      <c r="L90" s="115" t="s">
        <v>560</v>
      </c>
    </row>
    <row r="91" spans="1:12" ht="25.5">
      <c r="A91" s="120"/>
      <c r="B91" s="53" t="s">
        <v>279</v>
      </c>
      <c r="C91" s="45" t="s">
        <v>591</v>
      </c>
      <c r="D91" s="60" t="s">
        <v>7</v>
      </c>
      <c r="E91" s="60" t="s">
        <v>242</v>
      </c>
      <c r="F91" s="60"/>
      <c r="G91" s="60"/>
      <c r="H91" s="60">
        <v>10</v>
      </c>
      <c r="I91" s="57">
        <f t="shared" si="3"/>
        <v>10</v>
      </c>
      <c r="K91" s="1" t="s">
        <v>540</v>
      </c>
      <c r="L91" s="115" t="s">
        <v>560</v>
      </c>
    </row>
    <row r="92" spans="1:12" ht="25.5">
      <c r="A92" s="120"/>
      <c r="B92" s="53" t="s">
        <v>579</v>
      </c>
      <c r="C92" s="45" t="s">
        <v>471</v>
      </c>
      <c r="D92" s="60" t="s">
        <v>4</v>
      </c>
      <c r="E92" s="60" t="s">
        <v>242</v>
      </c>
      <c r="F92" s="60"/>
      <c r="G92" s="60">
        <v>15</v>
      </c>
      <c r="H92" s="60"/>
      <c r="I92" s="57">
        <f t="shared" si="3"/>
        <v>15</v>
      </c>
      <c r="K92" s="1" t="s">
        <v>540</v>
      </c>
      <c r="L92" s="115" t="s">
        <v>560</v>
      </c>
    </row>
    <row r="93" spans="1:12" ht="25.5">
      <c r="A93" s="120"/>
      <c r="B93" s="53" t="s">
        <v>280</v>
      </c>
      <c r="C93" s="46" t="s">
        <v>472</v>
      </c>
      <c r="D93" s="60" t="s">
        <v>4</v>
      </c>
      <c r="E93" s="60" t="s">
        <v>242</v>
      </c>
      <c r="F93" s="60"/>
      <c r="G93" s="60">
        <v>20</v>
      </c>
      <c r="H93" s="60"/>
      <c r="I93" s="57">
        <f t="shared" si="3"/>
        <v>20</v>
      </c>
      <c r="K93" s="1" t="s">
        <v>540</v>
      </c>
      <c r="L93" s="115" t="s">
        <v>560</v>
      </c>
    </row>
    <row r="94" spans="1:12" ht="15.75">
      <c r="A94" s="120"/>
      <c r="B94" s="53" t="s">
        <v>339</v>
      </c>
      <c r="C94" s="45" t="s">
        <v>421</v>
      </c>
      <c r="D94" s="44" t="s">
        <v>7</v>
      </c>
      <c r="E94" s="44" t="s">
        <v>242</v>
      </c>
      <c r="F94" s="52"/>
      <c r="G94" s="52"/>
      <c r="H94" s="52"/>
      <c r="I94" s="57">
        <f aca="true" t="shared" si="4" ref="I94:I106">SUM(F94:H94)</f>
        <v>0</v>
      </c>
      <c r="K94" s="1" t="s">
        <v>521</v>
      </c>
      <c r="L94" s="115" t="s">
        <v>559</v>
      </c>
    </row>
    <row r="95" spans="1:12" s="39" customFormat="1" ht="25.5">
      <c r="A95" s="120"/>
      <c r="B95" s="53" t="s">
        <v>340</v>
      </c>
      <c r="C95" s="45" t="s">
        <v>456</v>
      </c>
      <c r="D95" s="44" t="s">
        <v>5</v>
      </c>
      <c r="E95" s="44" t="s">
        <v>242</v>
      </c>
      <c r="F95" s="52"/>
      <c r="G95" s="52"/>
      <c r="H95" s="52">
        <v>15</v>
      </c>
      <c r="I95" s="57">
        <f t="shared" si="4"/>
        <v>15</v>
      </c>
      <c r="J95" s="38"/>
      <c r="K95" s="1" t="s">
        <v>521</v>
      </c>
      <c r="L95" s="115" t="s">
        <v>559</v>
      </c>
    </row>
    <row r="96" spans="1:12" ht="25.5">
      <c r="A96" s="120"/>
      <c r="B96" s="53" t="s">
        <v>343</v>
      </c>
      <c r="C96" s="45" t="s">
        <v>496</v>
      </c>
      <c r="D96" s="44" t="s">
        <v>4</v>
      </c>
      <c r="E96" s="44" t="s">
        <v>242</v>
      </c>
      <c r="F96" s="52"/>
      <c r="G96" s="52"/>
      <c r="H96" s="52">
        <v>20</v>
      </c>
      <c r="I96" s="57">
        <f t="shared" si="4"/>
        <v>20</v>
      </c>
      <c r="K96" s="1" t="s">
        <v>521</v>
      </c>
      <c r="L96" s="115" t="s">
        <v>559</v>
      </c>
    </row>
    <row r="97" spans="1:12" ht="15.75">
      <c r="A97" s="120"/>
      <c r="B97" s="53" t="s">
        <v>344</v>
      </c>
      <c r="C97" s="45" t="s">
        <v>424</v>
      </c>
      <c r="D97" s="44" t="s">
        <v>5</v>
      </c>
      <c r="E97" s="44" t="s">
        <v>242</v>
      </c>
      <c r="F97" s="52"/>
      <c r="G97" s="52"/>
      <c r="H97" s="52"/>
      <c r="I97" s="57">
        <f t="shared" si="4"/>
        <v>0</v>
      </c>
      <c r="K97" s="1" t="s">
        <v>521</v>
      </c>
      <c r="L97" s="115" t="s">
        <v>559</v>
      </c>
    </row>
    <row r="98" spans="1:12" ht="15.75">
      <c r="A98" s="120"/>
      <c r="B98" s="53" t="s">
        <v>345</v>
      </c>
      <c r="C98" s="45" t="s">
        <v>425</v>
      </c>
      <c r="D98" s="44" t="s">
        <v>7</v>
      </c>
      <c r="E98" s="44" t="s">
        <v>242</v>
      </c>
      <c r="F98" s="52"/>
      <c r="G98" s="52"/>
      <c r="H98" s="52"/>
      <c r="I98" s="57">
        <f t="shared" si="4"/>
        <v>0</v>
      </c>
      <c r="K98" s="1" t="s">
        <v>521</v>
      </c>
      <c r="L98" s="115" t="s">
        <v>559</v>
      </c>
    </row>
    <row r="99" spans="1:12" ht="15.75">
      <c r="A99" s="120"/>
      <c r="B99" s="53" t="s">
        <v>338</v>
      </c>
      <c r="C99" s="45" t="s">
        <v>455</v>
      </c>
      <c r="D99" s="44" t="s">
        <v>7</v>
      </c>
      <c r="E99" s="44" t="s">
        <v>242</v>
      </c>
      <c r="F99" s="52"/>
      <c r="G99" s="52"/>
      <c r="H99" s="52">
        <v>15</v>
      </c>
      <c r="I99" s="57">
        <f t="shared" si="4"/>
        <v>15</v>
      </c>
      <c r="K99" s="1" t="s">
        <v>521</v>
      </c>
      <c r="L99" s="115" t="s">
        <v>559</v>
      </c>
    </row>
    <row r="100" spans="1:12" ht="25.5">
      <c r="A100" s="120"/>
      <c r="B100" s="64" t="s">
        <v>257</v>
      </c>
      <c r="C100" s="45" t="s">
        <v>430</v>
      </c>
      <c r="D100" s="44" t="s">
        <v>7</v>
      </c>
      <c r="E100" s="44" t="s">
        <v>242</v>
      </c>
      <c r="F100" s="52"/>
      <c r="G100" s="52"/>
      <c r="H100" s="52"/>
      <c r="I100" s="57">
        <f t="shared" si="4"/>
        <v>0</v>
      </c>
      <c r="K100" s="1" t="s">
        <v>527</v>
      </c>
      <c r="L100" s="115" t="s">
        <v>559</v>
      </c>
    </row>
    <row r="101" spans="1:12" s="40" customFormat="1" ht="38.25">
      <c r="A101" s="120"/>
      <c r="B101" s="53" t="s">
        <v>258</v>
      </c>
      <c r="C101" s="45" t="s">
        <v>432</v>
      </c>
      <c r="D101" s="44" t="s">
        <v>5</v>
      </c>
      <c r="E101" s="44" t="s">
        <v>242</v>
      </c>
      <c r="F101" s="52"/>
      <c r="G101" s="52"/>
      <c r="H101" s="52">
        <v>20</v>
      </c>
      <c r="I101" s="57">
        <f t="shared" si="4"/>
        <v>20</v>
      </c>
      <c r="J101" s="38"/>
      <c r="K101" s="1" t="s">
        <v>527</v>
      </c>
      <c r="L101" s="115" t="s">
        <v>559</v>
      </c>
    </row>
    <row r="102" spans="1:12" ht="25.5">
      <c r="A102" s="120"/>
      <c r="B102" s="53" t="s">
        <v>259</v>
      </c>
      <c r="C102" s="45" t="s">
        <v>431</v>
      </c>
      <c r="D102" s="44" t="s">
        <v>5</v>
      </c>
      <c r="E102" s="44" t="s">
        <v>242</v>
      </c>
      <c r="F102" s="52"/>
      <c r="G102" s="52">
        <v>20</v>
      </c>
      <c r="H102" s="52"/>
      <c r="I102" s="57">
        <f t="shared" si="4"/>
        <v>20</v>
      </c>
      <c r="K102" s="1" t="s">
        <v>527</v>
      </c>
      <c r="L102" s="115" t="s">
        <v>559</v>
      </c>
    </row>
    <row r="103" spans="1:12" ht="25.5">
      <c r="A103" s="120"/>
      <c r="B103" s="53" t="s">
        <v>246</v>
      </c>
      <c r="C103" s="45" t="s">
        <v>583</v>
      </c>
      <c r="D103" s="44" t="s">
        <v>7</v>
      </c>
      <c r="E103" s="44" t="s">
        <v>242</v>
      </c>
      <c r="F103" s="52"/>
      <c r="G103" s="52"/>
      <c r="H103" s="52"/>
      <c r="I103" s="57">
        <f t="shared" si="4"/>
        <v>0</v>
      </c>
      <c r="K103" s="1" t="s">
        <v>525</v>
      </c>
      <c r="L103" s="115" t="s">
        <v>560</v>
      </c>
    </row>
    <row r="104" spans="1:12" ht="15.75">
      <c r="A104" s="123"/>
      <c r="B104" s="53" t="s">
        <v>247</v>
      </c>
      <c r="C104" s="45" t="s">
        <v>515</v>
      </c>
      <c r="D104" s="44" t="s">
        <v>407</v>
      </c>
      <c r="E104" s="44" t="s">
        <v>242</v>
      </c>
      <c r="F104" s="52"/>
      <c r="G104" s="52">
        <v>20</v>
      </c>
      <c r="H104" s="52"/>
      <c r="I104" s="57">
        <f t="shared" si="4"/>
        <v>20</v>
      </c>
      <c r="K104" s="1" t="s">
        <v>525</v>
      </c>
      <c r="L104" s="115" t="s">
        <v>560</v>
      </c>
    </row>
    <row r="105" spans="1:12" ht="38.25">
      <c r="A105" s="127"/>
      <c r="B105" s="53" t="s">
        <v>248</v>
      </c>
      <c r="C105" s="45" t="s">
        <v>584</v>
      </c>
      <c r="D105" s="44" t="s">
        <v>5</v>
      </c>
      <c r="E105" s="44" t="s">
        <v>242</v>
      </c>
      <c r="F105" s="52"/>
      <c r="G105" s="52"/>
      <c r="H105" s="52">
        <v>20</v>
      </c>
      <c r="I105" s="57">
        <f t="shared" si="4"/>
        <v>20</v>
      </c>
      <c r="K105" s="1" t="s">
        <v>525</v>
      </c>
      <c r="L105" s="115" t="s">
        <v>560</v>
      </c>
    </row>
    <row r="106" spans="1:12" ht="25.5">
      <c r="A106" s="123"/>
      <c r="B106" s="53" t="s">
        <v>249</v>
      </c>
      <c r="C106" s="45" t="s">
        <v>585</v>
      </c>
      <c r="D106" s="44" t="s">
        <v>7</v>
      </c>
      <c r="E106" s="44" t="s">
        <v>242</v>
      </c>
      <c r="F106" s="52"/>
      <c r="G106" s="52"/>
      <c r="H106" s="52"/>
      <c r="I106" s="57">
        <f t="shared" si="4"/>
        <v>0</v>
      </c>
      <c r="K106" s="1" t="s">
        <v>525</v>
      </c>
      <c r="L106" s="115" t="s">
        <v>560</v>
      </c>
    </row>
    <row r="107" spans="1:12" ht="25.5">
      <c r="A107" s="123"/>
      <c r="B107" s="53" t="s">
        <v>329</v>
      </c>
      <c r="C107" s="45" t="s">
        <v>417</v>
      </c>
      <c r="D107" s="44" t="s">
        <v>7</v>
      </c>
      <c r="E107" s="44" t="s">
        <v>242</v>
      </c>
      <c r="F107" s="52"/>
      <c r="G107" s="52"/>
      <c r="H107" s="52">
        <v>15</v>
      </c>
      <c r="I107" s="57">
        <f>SUM(F107:H107)</f>
        <v>15</v>
      </c>
      <c r="K107" s="1" t="s">
        <v>525</v>
      </c>
      <c r="L107" s="115" t="s">
        <v>560</v>
      </c>
    </row>
    <row r="108" spans="1:12" ht="25.5">
      <c r="A108" s="123"/>
      <c r="B108" s="64" t="s">
        <v>266</v>
      </c>
      <c r="C108" s="45" t="s">
        <v>463</v>
      </c>
      <c r="D108" s="44" t="s">
        <v>7</v>
      </c>
      <c r="E108" s="44" t="s">
        <v>242</v>
      </c>
      <c r="F108" s="52">
        <v>6</v>
      </c>
      <c r="G108" s="57"/>
      <c r="H108" s="57"/>
      <c r="I108" s="57">
        <f>SUM(F108:H108)</f>
        <v>6</v>
      </c>
      <c r="K108" s="1" t="s">
        <v>537</v>
      </c>
      <c r="L108" s="115" t="s">
        <v>559</v>
      </c>
    </row>
    <row r="109" spans="1:12" s="39" customFormat="1" ht="25.5">
      <c r="A109" s="120"/>
      <c r="B109" s="75" t="s">
        <v>389</v>
      </c>
      <c r="C109" s="45" t="s">
        <v>436</v>
      </c>
      <c r="D109" s="44" t="s">
        <v>5</v>
      </c>
      <c r="E109" s="44" t="s">
        <v>242</v>
      </c>
      <c r="F109" s="52">
        <v>20</v>
      </c>
      <c r="G109" s="52" t="s">
        <v>6</v>
      </c>
      <c r="H109" s="52"/>
      <c r="I109" s="57">
        <f>SUM(F109:H109)</f>
        <v>20</v>
      </c>
      <c r="J109" s="38"/>
      <c r="K109" s="1" t="s">
        <v>537</v>
      </c>
      <c r="L109" s="115" t="s">
        <v>559</v>
      </c>
    </row>
    <row r="110" spans="1:12" ht="25.5">
      <c r="A110" s="123"/>
      <c r="B110" s="75" t="s">
        <v>604</v>
      </c>
      <c r="C110" s="45" t="s">
        <v>436</v>
      </c>
      <c r="D110" s="44" t="s">
        <v>5</v>
      </c>
      <c r="E110" s="44" t="s">
        <v>242</v>
      </c>
      <c r="F110" s="52"/>
      <c r="G110" s="52">
        <v>10</v>
      </c>
      <c r="H110" s="52"/>
      <c r="I110" s="57"/>
      <c r="K110" s="1" t="s">
        <v>537</v>
      </c>
      <c r="L110" s="115" t="s">
        <v>559</v>
      </c>
    </row>
    <row r="111" spans="1:12" ht="25.5">
      <c r="A111" s="120"/>
      <c r="B111" s="53" t="s">
        <v>267</v>
      </c>
      <c r="C111" s="45" t="s">
        <v>438</v>
      </c>
      <c r="D111" s="44" t="s">
        <v>7</v>
      </c>
      <c r="E111" s="44" t="s">
        <v>242</v>
      </c>
      <c r="F111" s="52"/>
      <c r="G111" s="52">
        <v>4</v>
      </c>
      <c r="H111" s="52"/>
      <c r="I111" s="57">
        <f>SUM(F111:H111)</f>
        <v>4</v>
      </c>
      <c r="K111" s="1" t="s">
        <v>537</v>
      </c>
      <c r="L111" s="115" t="s">
        <v>559</v>
      </c>
    </row>
    <row r="112" spans="1:12" ht="25.5">
      <c r="A112" s="120"/>
      <c r="B112" s="75" t="s">
        <v>388</v>
      </c>
      <c r="C112" s="45" t="s">
        <v>436</v>
      </c>
      <c r="D112" s="44" t="s">
        <v>5</v>
      </c>
      <c r="E112" s="44" t="s">
        <v>242</v>
      </c>
      <c r="F112" s="52"/>
      <c r="G112" s="52"/>
      <c r="H112" s="52"/>
      <c r="I112" s="57"/>
      <c r="K112" s="1" t="s">
        <v>537</v>
      </c>
      <c r="L112" s="115" t="s">
        <v>559</v>
      </c>
    </row>
    <row r="113" spans="1:12" ht="38.25">
      <c r="A113" s="120"/>
      <c r="B113" s="66" t="s">
        <v>353</v>
      </c>
      <c r="C113" s="47" t="s">
        <v>441</v>
      </c>
      <c r="D113" s="44" t="s">
        <v>5</v>
      </c>
      <c r="E113" s="44" t="s">
        <v>242</v>
      </c>
      <c r="F113" s="57"/>
      <c r="G113" s="57"/>
      <c r="H113" s="52">
        <v>15</v>
      </c>
      <c r="I113" s="57">
        <f>SUM(F113:H113)</f>
        <v>15</v>
      </c>
      <c r="K113" s="1" t="s">
        <v>537</v>
      </c>
      <c r="L113" s="115" t="s">
        <v>559</v>
      </c>
    </row>
    <row r="114" spans="1:12" ht="38.25">
      <c r="A114" s="120"/>
      <c r="B114" s="64" t="s">
        <v>281</v>
      </c>
      <c r="C114" s="51" t="s">
        <v>445</v>
      </c>
      <c r="D114" s="60" t="s">
        <v>7</v>
      </c>
      <c r="E114" s="60" t="s">
        <v>242</v>
      </c>
      <c r="F114" s="60"/>
      <c r="G114" s="60"/>
      <c r="H114" s="60"/>
      <c r="I114" s="77">
        <f>SUM(F114:H114)</f>
        <v>0</v>
      </c>
      <c r="K114" s="1" t="s">
        <v>592</v>
      </c>
      <c r="L114" s="115" t="s">
        <v>559</v>
      </c>
    </row>
    <row r="115" spans="1:12" s="40" customFormat="1" ht="38.25">
      <c r="A115" s="120"/>
      <c r="B115" s="53" t="s">
        <v>12</v>
      </c>
      <c r="C115" s="51" t="s">
        <v>448</v>
      </c>
      <c r="D115" s="60" t="s">
        <v>7</v>
      </c>
      <c r="E115" s="60" t="s">
        <v>242</v>
      </c>
      <c r="F115" s="60"/>
      <c r="G115" s="60"/>
      <c r="H115" s="60">
        <v>15</v>
      </c>
      <c r="I115" s="77">
        <f>SUM(F115:H115)</f>
        <v>15</v>
      </c>
      <c r="J115" s="38"/>
      <c r="K115" s="1" t="s">
        <v>592</v>
      </c>
      <c r="L115" s="115" t="s">
        <v>559</v>
      </c>
    </row>
    <row r="116" spans="1:12" ht="25.5">
      <c r="A116" s="120"/>
      <c r="B116" s="67" t="s">
        <v>252</v>
      </c>
      <c r="C116" s="45" t="s">
        <v>586</v>
      </c>
      <c r="D116" s="44" t="s">
        <v>5</v>
      </c>
      <c r="E116" s="44" t="s">
        <v>242</v>
      </c>
      <c r="F116" s="52"/>
      <c r="G116" s="52">
        <v>15</v>
      </c>
      <c r="H116" s="52"/>
      <c r="I116" s="57">
        <f>SUM(F116:H116)</f>
        <v>15</v>
      </c>
      <c r="K116" s="1" t="s">
        <v>526</v>
      </c>
      <c r="L116" s="115" t="s">
        <v>560</v>
      </c>
    </row>
    <row r="117" spans="1:12" ht="25.5">
      <c r="A117" s="120"/>
      <c r="B117" s="53" t="s">
        <v>333</v>
      </c>
      <c r="C117" s="45" t="s">
        <v>587</v>
      </c>
      <c r="D117" s="44" t="s">
        <v>4</v>
      </c>
      <c r="E117" s="44" t="s">
        <v>242</v>
      </c>
      <c r="F117" s="52"/>
      <c r="G117" s="52">
        <v>20</v>
      </c>
      <c r="H117" s="52"/>
      <c r="I117" s="57">
        <f>SUM(F117:H117)</f>
        <v>20</v>
      </c>
      <c r="K117" s="1" t="s">
        <v>535</v>
      </c>
      <c r="L117" s="115" t="s">
        <v>560</v>
      </c>
    </row>
    <row r="118" spans="1:12" s="39" customFormat="1" ht="25.5">
      <c r="A118" s="120"/>
      <c r="B118" s="53" t="s">
        <v>335</v>
      </c>
      <c r="C118" s="45" t="s">
        <v>467</v>
      </c>
      <c r="D118" s="44" t="s">
        <v>4</v>
      </c>
      <c r="E118" s="44" t="s">
        <v>242</v>
      </c>
      <c r="F118" s="52"/>
      <c r="G118" s="52">
        <v>20</v>
      </c>
      <c r="H118" s="52"/>
      <c r="I118" s="57">
        <f>SUM(F118:H118)</f>
        <v>20</v>
      </c>
      <c r="J118" s="38"/>
      <c r="K118" s="1" t="s">
        <v>535</v>
      </c>
      <c r="L118" s="115" t="s">
        <v>560</v>
      </c>
    </row>
    <row r="119" spans="1:12" ht="25.5">
      <c r="A119" s="120"/>
      <c r="B119" s="53" t="s">
        <v>336</v>
      </c>
      <c r="C119" s="45" t="s">
        <v>468</v>
      </c>
      <c r="D119" s="44" t="s">
        <v>5</v>
      </c>
      <c r="E119" s="44" t="s">
        <v>242</v>
      </c>
      <c r="F119" s="52"/>
      <c r="G119" s="52"/>
      <c r="H119" s="52">
        <v>20</v>
      </c>
      <c r="I119" s="57">
        <f>SUM(F119:H119)</f>
        <v>20</v>
      </c>
      <c r="K119" s="1" t="s">
        <v>535</v>
      </c>
      <c r="L119" s="115" t="s">
        <v>560</v>
      </c>
    </row>
    <row r="120" spans="1:12" ht="25.5">
      <c r="A120" s="120"/>
      <c r="B120" s="53" t="s">
        <v>284</v>
      </c>
      <c r="C120" s="51" t="s">
        <v>408</v>
      </c>
      <c r="D120" s="4" t="s">
        <v>7</v>
      </c>
      <c r="E120" s="4" t="s">
        <v>242</v>
      </c>
      <c r="F120" s="4"/>
      <c r="G120" s="4">
        <v>15</v>
      </c>
      <c r="I120" s="69">
        <f aca="true" t="shared" si="5" ref="I120:I129">SUM(F120:H120)</f>
        <v>15</v>
      </c>
      <c r="K120" s="1" t="s">
        <v>541</v>
      </c>
      <c r="L120" s="115" t="s">
        <v>559</v>
      </c>
    </row>
    <row r="121" spans="1:12" ht="25.5">
      <c r="A121" s="120"/>
      <c r="B121" s="53" t="s">
        <v>580</v>
      </c>
      <c r="C121" s="51" t="s">
        <v>450</v>
      </c>
      <c r="D121" s="4" t="s">
        <v>5</v>
      </c>
      <c r="E121" s="4" t="s">
        <v>242</v>
      </c>
      <c r="F121" s="4">
        <v>15</v>
      </c>
      <c r="I121" s="69">
        <f t="shared" si="5"/>
        <v>15</v>
      </c>
      <c r="K121" s="1" t="s">
        <v>541</v>
      </c>
      <c r="L121" s="115" t="s">
        <v>559</v>
      </c>
    </row>
    <row r="122" spans="1:12" ht="25.5">
      <c r="A122" s="123"/>
      <c r="B122" s="53" t="s">
        <v>285</v>
      </c>
      <c r="C122" s="46" t="s">
        <v>466</v>
      </c>
      <c r="D122" s="5" t="s">
        <v>7</v>
      </c>
      <c r="E122" s="5" t="s">
        <v>242</v>
      </c>
      <c r="I122" s="69">
        <f t="shared" si="5"/>
        <v>0</v>
      </c>
      <c r="K122" s="1" t="s">
        <v>541</v>
      </c>
      <c r="L122" s="115" t="s">
        <v>559</v>
      </c>
    </row>
    <row r="123" spans="1:12" ht="25.5">
      <c r="A123" s="123"/>
      <c r="B123" s="53" t="s">
        <v>498</v>
      </c>
      <c r="C123" s="46" t="s">
        <v>449</v>
      </c>
      <c r="D123" s="5" t="s">
        <v>4</v>
      </c>
      <c r="E123" s="5" t="s">
        <v>242</v>
      </c>
      <c r="H123" s="4">
        <v>15</v>
      </c>
      <c r="I123" s="69">
        <f t="shared" si="5"/>
        <v>15</v>
      </c>
      <c r="K123" s="1" t="s">
        <v>541</v>
      </c>
      <c r="L123" s="115" t="s">
        <v>559</v>
      </c>
    </row>
    <row r="124" spans="1:12" ht="25.5">
      <c r="A124" s="123"/>
      <c r="B124" s="53" t="s">
        <v>499</v>
      </c>
      <c r="C124" s="46" t="s">
        <v>500</v>
      </c>
      <c r="D124" s="5" t="s">
        <v>5</v>
      </c>
      <c r="E124" s="5" t="s">
        <v>242</v>
      </c>
      <c r="F124" s="3">
        <v>15</v>
      </c>
      <c r="I124" s="69">
        <f t="shared" si="5"/>
        <v>15</v>
      </c>
      <c r="K124" s="1" t="s">
        <v>541</v>
      </c>
      <c r="L124" s="115" t="s">
        <v>559</v>
      </c>
    </row>
    <row r="125" spans="1:12" ht="38.25">
      <c r="A125" s="123"/>
      <c r="B125" s="66" t="s">
        <v>439</v>
      </c>
      <c r="C125" s="47" t="s">
        <v>440</v>
      </c>
      <c r="D125" s="44" t="s">
        <v>4</v>
      </c>
      <c r="E125" s="44" t="s">
        <v>242</v>
      </c>
      <c r="F125" s="52"/>
      <c r="G125" s="52">
        <v>10</v>
      </c>
      <c r="H125" s="52">
        <v>10</v>
      </c>
      <c r="I125" s="57">
        <f t="shared" si="5"/>
        <v>20</v>
      </c>
      <c r="K125" s="1" t="s">
        <v>538</v>
      </c>
      <c r="L125" s="115" t="s">
        <v>559</v>
      </c>
    </row>
    <row r="126" spans="1:12" ht="25.5">
      <c r="A126" s="123"/>
      <c r="B126" s="64" t="s">
        <v>270</v>
      </c>
      <c r="C126" s="45" t="s">
        <v>464</v>
      </c>
      <c r="D126" s="44" t="s">
        <v>5</v>
      </c>
      <c r="E126" s="44" t="s">
        <v>242</v>
      </c>
      <c r="F126" s="58"/>
      <c r="G126" s="76">
        <v>15</v>
      </c>
      <c r="H126" s="58"/>
      <c r="I126" s="58">
        <f t="shared" si="5"/>
        <v>15</v>
      </c>
      <c r="K126" s="1" t="s">
        <v>538</v>
      </c>
      <c r="L126" s="115" t="s">
        <v>559</v>
      </c>
    </row>
    <row r="127" spans="1:12" ht="38.25">
      <c r="A127" s="123"/>
      <c r="B127" s="53" t="s">
        <v>271</v>
      </c>
      <c r="C127" s="45" t="s">
        <v>442</v>
      </c>
      <c r="D127" s="44" t="s">
        <v>5</v>
      </c>
      <c r="E127" s="44" t="s">
        <v>242</v>
      </c>
      <c r="F127" s="57"/>
      <c r="G127" s="56"/>
      <c r="H127" s="56">
        <v>20</v>
      </c>
      <c r="I127" s="58">
        <f t="shared" si="5"/>
        <v>20</v>
      </c>
      <c r="K127" s="1" t="s">
        <v>538</v>
      </c>
      <c r="L127" s="115" t="s">
        <v>559</v>
      </c>
    </row>
    <row r="128" spans="1:12" ht="25.5">
      <c r="A128" s="127"/>
      <c r="B128" s="64" t="s">
        <v>265</v>
      </c>
      <c r="C128" s="45" t="s">
        <v>491</v>
      </c>
      <c r="D128" s="44" t="s">
        <v>4</v>
      </c>
      <c r="E128" s="44" t="s">
        <v>242</v>
      </c>
      <c r="F128" s="52"/>
      <c r="G128" s="52">
        <v>20</v>
      </c>
      <c r="H128" s="52"/>
      <c r="I128" s="57">
        <f t="shared" si="5"/>
        <v>20</v>
      </c>
      <c r="K128" s="1" t="s">
        <v>538</v>
      </c>
      <c r="L128" s="115" t="s">
        <v>559</v>
      </c>
    </row>
    <row r="129" spans="1:12" ht="25.5">
      <c r="A129" s="127"/>
      <c r="B129" s="64" t="s">
        <v>332</v>
      </c>
      <c r="C129" s="46" t="s">
        <v>396</v>
      </c>
      <c r="D129" s="44" t="s">
        <v>7</v>
      </c>
      <c r="E129" s="44" t="s">
        <v>242</v>
      </c>
      <c r="F129" s="52"/>
      <c r="G129" s="52"/>
      <c r="H129" s="52">
        <v>15</v>
      </c>
      <c r="I129" s="57">
        <f t="shared" si="5"/>
        <v>15</v>
      </c>
      <c r="K129" s="1" t="s">
        <v>524</v>
      </c>
      <c r="L129" s="115" t="s">
        <v>559</v>
      </c>
    </row>
    <row r="130" spans="1:9" ht="25.5">
      <c r="A130" s="124"/>
      <c r="B130" s="66" t="s">
        <v>295</v>
      </c>
      <c r="C130" s="46" t="s">
        <v>396</v>
      </c>
      <c r="D130" s="44" t="s">
        <v>7</v>
      </c>
      <c r="E130" s="44" t="s">
        <v>242</v>
      </c>
      <c r="F130" s="52"/>
      <c r="G130" s="52"/>
      <c r="H130" s="52"/>
      <c r="I130" s="57"/>
    </row>
    <row r="131" spans="1:12" ht="12.75" customHeight="1">
      <c r="A131" s="125"/>
      <c r="B131" s="66" t="s">
        <v>312</v>
      </c>
      <c r="C131" s="46" t="s">
        <v>502</v>
      </c>
      <c r="D131" s="5" t="s">
        <v>5</v>
      </c>
      <c r="E131" s="5" t="s">
        <v>242</v>
      </c>
      <c r="H131" s="4">
        <v>15</v>
      </c>
      <c r="I131" s="69">
        <f>SUM(F131:H131)</f>
        <v>15</v>
      </c>
      <c r="L131" s="115" t="s">
        <v>560</v>
      </c>
    </row>
    <row r="132" spans="1:2" ht="12.75" customHeight="1">
      <c r="A132" s="125"/>
      <c r="B132" s="66"/>
    </row>
    <row r="133" spans="1:2" ht="12.75" customHeight="1">
      <c r="A133" s="125"/>
      <c r="B133" s="66"/>
    </row>
    <row r="134" spans="1:9" ht="12.75" customHeight="1">
      <c r="A134" s="125"/>
      <c r="B134" s="66"/>
      <c r="F134" s="69">
        <f>SUM(F34:F133)</f>
        <v>191</v>
      </c>
      <c r="G134" s="69">
        <f>SUM(G34:G133)</f>
        <v>478</v>
      </c>
      <c r="H134" s="69">
        <f>SUM(H34:H133)</f>
        <v>461</v>
      </c>
      <c r="I134" s="69">
        <f>SUM(I34:I133)</f>
        <v>1120</v>
      </c>
    </row>
    <row r="135" spans="1:2" ht="22.5" customHeight="1">
      <c r="A135" s="124" t="s">
        <v>616</v>
      </c>
      <c r="B135" s="66"/>
    </row>
    <row r="136" spans="1:12" ht="15.75">
      <c r="A136" s="127"/>
      <c r="B136" s="64" t="s">
        <v>287</v>
      </c>
      <c r="C136" s="46" t="s">
        <v>485</v>
      </c>
      <c r="E136" s="5" t="s">
        <v>547</v>
      </c>
      <c r="F136" s="3">
        <f>Schools!D119</f>
        <v>36</v>
      </c>
      <c r="G136" s="3">
        <f>Schools!E119</f>
        <v>24</v>
      </c>
      <c r="H136" s="3">
        <f>Schools!F119</f>
        <v>36</v>
      </c>
      <c r="I136" s="69">
        <f aca="true" t="shared" si="6" ref="I136:I142">SUM(F136:H136)</f>
        <v>96</v>
      </c>
      <c r="K136" s="1" t="s">
        <v>546</v>
      </c>
      <c r="L136" s="115" t="s">
        <v>560</v>
      </c>
    </row>
    <row r="137" spans="1:12" ht="15.75">
      <c r="A137" s="127"/>
      <c r="B137" s="64" t="s">
        <v>288</v>
      </c>
      <c r="C137" s="46" t="s">
        <v>485</v>
      </c>
      <c r="E137" s="5" t="s">
        <v>547</v>
      </c>
      <c r="F137" s="3">
        <f>Schools!D118</f>
        <v>66</v>
      </c>
      <c r="G137" s="3">
        <f>Schools!E118</f>
        <v>78</v>
      </c>
      <c r="H137" s="3">
        <f>Schools!F118</f>
        <v>108</v>
      </c>
      <c r="I137" s="69">
        <f t="shared" si="6"/>
        <v>252</v>
      </c>
      <c r="K137" s="1" t="s">
        <v>546</v>
      </c>
      <c r="L137" s="115" t="s">
        <v>560</v>
      </c>
    </row>
    <row r="138" spans="1:12" ht="15.75">
      <c r="A138" s="127"/>
      <c r="B138" s="64" t="s">
        <v>290</v>
      </c>
      <c r="C138" s="46" t="s">
        <v>486</v>
      </c>
      <c r="D138" s="5" t="s">
        <v>4</v>
      </c>
      <c r="E138" s="5" t="s">
        <v>547</v>
      </c>
      <c r="F138" s="3">
        <v>10</v>
      </c>
      <c r="G138" s="4">
        <v>10</v>
      </c>
      <c r="H138" s="4">
        <v>10</v>
      </c>
      <c r="I138" s="69">
        <f t="shared" si="6"/>
        <v>30</v>
      </c>
      <c r="K138" s="1" t="s">
        <v>546</v>
      </c>
      <c r="L138" s="115" t="s">
        <v>560</v>
      </c>
    </row>
    <row r="139" spans="1:12" ht="15.75">
      <c r="A139" s="127"/>
      <c r="B139" s="64" t="s">
        <v>542</v>
      </c>
      <c r="C139" s="46" t="s">
        <v>543</v>
      </c>
      <c r="D139" s="5" t="s">
        <v>4</v>
      </c>
      <c r="E139" s="5" t="s">
        <v>547</v>
      </c>
      <c r="F139" s="3">
        <v>10</v>
      </c>
      <c r="G139" s="4">
        <v>10</v>
      </c>
      <c r="H139" s="4">
        <v>10</v>
      </c>
      <c r="I139" s="69">
        <f t="shared" si="6"/>
        <v>30</v>
      </c>
      <c r="K139" s="1" t="s">
        <v>546</v>
      </c>
      <c r="L139" s="115" t="s">
        <v>560</v>
      </c>
    </row>
    <row r="140" spans="1:12" ht="15.75">
      <c r="A140" s="127"/>
      <c r="B140" s="64" t="s">
        <v>296</v>
      </c>
      <c r="C140" s="46" t="s">
        <v>490</v>
      </c>
      <c r="D140" s="5" t="s">
        <v>4</v>
      </c>
      <c r="E140" s="5" t="s">
        <v>547</v>
      </c>
      <c r="F140" s="3">
        <f>Schools!D121</f>
        <v>7</v>
      </c>
      <c r="G140" s="3">
        <f>Schools!E121</f>
        <v>7</v>
      </c>
      <c r="H140" s="3">
        <f>Schools!F121</f>
        <v>0</v>
      </c>
      <c r="I140" s="69">
        <f t="shared" si="6"/>
        <v>14</v>
      </c>
      <c r="K140" s="1" t="s">
        <v>546</v>
      </c>
      <c r="L140" s="115" t="s">
        <v>560</v>
      </c>
    </row>
    <row r="141" spans="1:12" ht="15.75">
      <c r="A141" s="127"/>
      <c r="B141" s="53" t="s">
        <v>297</v>
      </c>
      <c r="C141" s="46" t="s">
        <v>489</v>
      </c>
      <c r="D141" s="5" t="s">
        <v>4</v>
      </c>
      <c r="E141" s="5" t="s">
        <v>547</v>
      </c>
      <c r="F141" s="3">
        <f>Schools!D120</f>
        <v>0</v>
      </c>
      <c r="G141" s="3">
        <f>Schools!E120</f>
        <v>10</v>
      </c>
      <c r="H141" s="3">
        <f>Schools!F120</f>
        <v>10</v>
      </c>
      <c r="I141" s="69">
        <f t="shared" si="6"/>
        <v>20</v>
      </c>
      <c r="K141" s="1" t="s">
        <v>546</v>
      </c>
      <c r="L141" s="115" t="s">
        <v>560</v>
      </c>
    </row>
    <row r="142" spans="1:12" ht="15.75">
      <c r="A142" s="127"/>
      <c r="B142" s="53" t="s">
        <v>298</v>
      </c>
      <c r="C142" s="46" t="s">
        <v>489</v>
      </c>
      <c r="D142" s="5" t="s">
        <v>4</v>
      </c>
      <c r="E142" s="5" t="s">
        <v>547</v>
      </c>
      <c r="F142" s="3">
        <f>Schools!D122</f>
        <v>5</v>
      </c>
      <c r="G142" s="3">
        <f>Schools!E122</f>
        <v>5</v>
      </c>
      <c r="H142" s="3">
        <f>Schools!F122</f>
        <v>5</v>
      </c>
      <c r="I142" s="69">
        <f t="shared" si="6"/>
        <v>15</v>
      </c>
      <c r="K142" s="1" t="s">
        <v>546</v>
      </c>
      <c r="L142" s="115" t="s">
        <v>560</v>
      </c>
    </row>
    <row r="143" spans="1:8" ht="15.75">
      <c r="A143" s="127"/>
      <c r="B143" s="53"/>
      <c r="G143" s="3"/>
      <c r="H143" s="3"/>
    </row>
    <row r="144" spans="1:9" ht="15.75">
      <c r="A144" s="127"/>
      <c r="B144" s="53"/>
      <c r="F144" s="69">
        <f>SUM(F136:F143)</f>
        <v>134</v>
      </c>
      <c r="G144" s="69">
        <f>SUM(G136:G143)</f>
        <v>144</v>
      </c>
      <c r="H144" s="69">
        <f>SUM(H136:H143)</f>
        <v>179</v>
      </c>
      <c r="I144" s="69">
        <f>SUM(I136:I143)</f>
        <v>457</v>
      </c>
    </row>
    <row r="145" spans="1:8" ht="18" customHeight="1">
      <c r="A145" s="124" t="s">
        <v>617</v>
      </c>
      <c r="B145" s="53"/>
      <c r="G145" s="3"/>
      <c r="H145" s="3"/>
    </row>
    <row r="146" spans="1:12" ht="15.75">
      <c r="A146" s="127"/>
      <c r="B146" s="53" t="s">
        <v>556</v>
      </c>
      <c r="C146" s="45" t="s">
        <v>557</v>
      </c>
      <c r="D146" s="44" t="s">
        <v>4</v>
      </c>
      <c r="E146" s="44" t="s">
        <v>238</v>
      </c>
      <c r="F146" s="52"/>
      <c r="G146" s="52"/>
      <c r="H146" s="52">
        <v>20</v>
      </c>
      <c r="I146" s="57">
        <f aca="true" t="shared" si="7" ref="I146:I151">SUM(F146:H146)</f>
        <v>20</v>
      </c>
      <c r="K146" s="1" t="s">
        <v>528</v>
      </c>
      <c r="L146" s="115" t="s">
        <v>559</v>
      </c>
    </row>
    <row r="147" spans="1:12" ht="15.75">
      <c r="A147" s="127"/>
      <c r="B147" s="64" t="s">
        <v>236</v>
      </c>
      <c r="C147" s="45" t="s">
        <v>609</v>
      </c>
      <c r="D147" s="44" t="s">
        <v>411</v>
      </c>
      <c r="E147" s="44" t="s">
        <v>238</v>
      </c>
      <c r="F147" s="52">
        <v>20</v>
      </c>
      <c r="G147" s="52"/>
      <c r="H147" s="52"/>
      <c r="I147" s="57">
        <f t="shared" si="7"/>
        <v>20</v>
      </c>
      <c r="K147" s="1" t="s">
        <v>522</v>
      </c>
      <c r="L147" s="115" t="s">
        <v>559</v>
      </c>
    </row>
    <row r="148" spans="1:12" ht="25.5">
      <c r="A148" s="127"/>
      <c r="B148" s="53" t="s">
        <v>331</v>
      </c>
      <c r="C148" s="46" t="s">
        <v>422</v>
      </c>
      <c r="D148" s="44" t="s">
        <v>7</v>
      </c>
      <c r="E148" s="44" t="s">
        <v>238</v>
      </c>
      <c r="F148" s="52"/>
      <c r="G148" s="52"/>
      <c r="H148" s="52">
        <v>20</v>
      </c>
      <c r="I148" s="57">
        <f t="shared" si="7"/>
        <v>20</v>
      </c>
      <c r="K148" s="1" t="s">
        <v>522</v>
      </c>
      <c r="L148" s="115" t="s">
        <v>559</v>
      </c>
    </row>
    <row r="149" spans="1:12" ht="15.75">
      <c r="A149" s="127"/>
      <c r="B149" s="53" t="s">
        <v>554</v>
      </c>
      <c r="C149" s="46" t="s">
        <v>400</v>
      </c>
      <c r="D149" s="44" t="s">
        <v>4</v>
      </c>
      <c r="E149" s="44" t="s">
        <v>238</v>
      </c>
      <c r="F149" s="52"/>
      <c r="G149" s="52"/>
      <c r="H149" s="52">
        <v>15</v>
      </c>
      <c r="I149" s="57">
        <f t="shared" si="7"/>
        <v>15</v>
      </c>
      <c r="K149" s="1" t="s">
        <v>522</v>
      </c>
      <c r="L149" s="115" t="s">
        <v>559</v>
      </c>
    </row>
    <row r="150" spans="1:12" ht="15.75">
      <c r="A150" s="129"/>
      <c r="B150" s="55" t="s">
        <v>284</v>
      </c>
      <c r="C150" s="46" t="s">
        <v>410</v>
      </c>
      <c r="D150" s="44" t="s">
        <v>411</v>
      </c>
      <c r="E150" s="44" t="s">
        <v>238</v>
      </c>
      <c r="F150" s="52"/>
      <c r="G150" s="52">
        <v>20</v>
      </c>
      <c r="H150" s="52"/>
      <c r="I150" s="57">
        <f t="shared" si="7"/>
        <v>20</v>
      </c>
      <c r="K150" s="1" t="s">
        <v>522</v>
      </c>
      <c r="L150" s="115" t="s">
        <v>559</v>
      </c>
    </row>
    <row r="151" spans="1:12" s="39" customFormat="1" ht="15.75">
      <c r="A151" s="124"/>
      <c r="B151" s="55" t="s">
        <v>550</v>
      </c>
      <c r="C151" s="46" t="s">
        <v>551</v>
      </c>
      <c r="D151" s="44" t="s">
        <v>411</v>
      </c>
      <c r="E151" s="44" t="s">
        <v>238</v>
      </c>
      <c r="F151" s="52"/>
      <c r="G151" s="52">
        <v>10</v>
      </c>
      <c r="H151" s="52"/>
      <c r="I151" s="57">
        <f t="shared" si="7"/>
        <v>10</v>
      </c>
      <c r="J151" s="38"/>
      <c r="K151" s="1" t="s">
        <v>522</v>
      </c>
      <c r="L151" s="115" t="s">
        <v>559</v>
      </c>
    </row>
    <row r="152" spans="1:12" ht="25.5">
      <c r="A152" s="123"/>
      <c r="B152" s="53" t="s">
        <v>428</v>
      </c>
      <c r="C152" s="50" t="s">
        <v>443</v>
      </c>
      <c r="D152" s="61" t="s">
        <v>4</v>
      </c>
      <c r="E152" s="61" t="s">
        <v>238</v>
      </c>
      <c r="F152" s="57"/>
      <c r="G152" s="52">
        <v>30</v>
      </c>
      <c r="H152" s="57"/>
      <c r="I152" s="57">
        <f>SUM(F152:H152)</f>
        <v>30</v>
      </c>
      <c r="K152" s="1" t="s">
        <v>539</v>
      </c>
      <c r="L152" s="115" t="s">
        <v>559</v>
      </c>
    </row>
    <row r="153" spans="1:12" ht="25.5">
      <c r="A153" s="124"/>
      <c r="B153" s="64" t="s">
        <v>245</v>
      </c>
      <c r="C153" s="45" t="s">
        <v>434</v>
      </c>
      <c r="D153" s="44" t="s">
        <v>4</v>
      </c>
      <c r="E153" s="44" t="s">
        <v>238</v>
      </c>
      <c r="F153" s="52"/>
      <c r="G153" s="52"/>
      <c r="H153" s="52">
        <v>25</v>
      </c>
      <c r="I153" s="57">
        <f aca="true" t="shared" si="8" ref="I153:I165">SUM(F153:H153)</f>
        <v>25</v>
      </c>
      <c r="K153" s="1" t="s">
        <v>529</v>
      </c>
      <c r="L153" s="115" t="s">
        <v>559</v>
      </c>
    </row>
    <row r="154" spans="1:12" ht="25.5">
      <c r="A154" s="122"/>
      <c r="B154" s="53" t="s">
        <v>355</v>
      </c>
      <c r="C154" s="45" t="s">
        <v>420</v>
      </c>
      <c r="D154" s="44" t="s">
        <v>4</v>
      </c>
      <c r="E154" s="44" t="s">
        <v>238</v>
      </c>
      <c r="F154" s="52">
        <v>15</v>
      </c>
      <c r="G154" s="52" t="s">
        <v>6</v>
      </c>
      <c r="H154" s="52"/>
      <c r="I154" s="57">
        <f t="shared" si="8"/>
        <v>15</v>
      </c>
      <c r="K154" s="1" t="s">
        <v>529</v>
      </c>
      <c r="L154" s="115" t="s">
        <v>559</v>
      </c>
    </row>
    <row r="155" spans="1:12" ht="25.5">
      <c r="A155" s="122"/>
      <c r="B155" s="55" t="s">
        <v>346</v>
      </c>
      <c r="C155" s="46" t="s">
        <v>555</v>
      </c>
      <c r="D155" s="44" t="s">
        <v>4</v>
      </c>
      <c r="E155" s="44" t="s">
        <v>238</v>
      </c>
      <c r="F155" s="52"/>
      <c r="G155" s="52"/>
      <c r="H155" s="52">
        <v>20</v>
      </c>
      <c r="I155" s="57">
        <f t="shared" si="8"/>
        <v>20</v>
      </c>
      <c r="K155" s="1" t="s">
        <v>523</v>
      </c>
      <c r="L155" s="115" t="s">
        <v>559</v>
      </c>
    </row>
    <row r="156" spans="1:12" ht="25.5">
      <c r="A156" s="123"/>
      <c r="B156" s="55" t="s">
        <v>347</v>
      </c>
      <c r="C156" s="46" t="s">
        <v>401</v>
      </c>
      <c r="D156" s="44" t="s">
        <v>4</v>
      </c>
      <c r="E156" s="44" t="s">
        <v>238</v>
      </c>
      <c r="F156" s="52">
        <v>15</v>
      </c>
      <c r="G156" s="52"/>
      <c r="H156" s="52"/>
      <c r="I156" s="57">
        <f t="shared" si="8"/>
        <v>15</v>
      </c>
      <c r="K156" s="1" t="s">
        <v>523</v>
      </c>
      <c r="L156" s="115" t="s">
        <v>559</v>
      </c>
    </row>
    <row r="157" spans="1:12" ht="25.5">
      <c r="A157" s="120"/>
      <c r="B157" s="75" t="s">
        <v>608</v>
      </c>
      <c r="C157" s="46" t="s">
        <v>397</v>
      </c>
      <c r="D157" s="44" t="s">
        <v>5</v>
      </c>
      <c r="E157" s="44" t="s">
        <v>238</v>
      </c>
      <c r="F157" s="52">
        <v>15</v>
      </c>
      <c r="G157" s="52"/>
      <c r="H157" s="52"/>
      <c r="I157" s="57">
        <f t="shared" si="8"/>
        <v>15</v>
      </c>
      <c r="K157" s="1" t="s">
        <v>523</v>
      </c>
      <c r="L157" s="115" t="s">
        <v>559</v>
      </c>
    </row>
    <row r="158" spans="1:12" ht="15.75">
      <c r="A158" s="120"/>
      <c r="B158" s="75" t="s">
        <v>16</v>
      </c>
      <c r="C158" s="46" t="s">
        <v>582</v>
      </c>
      <c r="D158" s="44" t="s">
        <v>5</v>
      </c>
      <c r="E158" s="44" t="s">
        <v>238</v>
      </c>
      <c r="F158" s="52"/>
      <c r="G158" s="52">
        <v>15</v>
      </c>
      <c r="H158" s="52"/>
      <c r="I158" s="57">
        <f t="shared" si="8"/>
        <v>15</v>
      </c>
      <c r="K158" s="1" t="s">
        <v>523</v>
      </c>
      <c r="L158" s="115" t="s">
        <v>559</v>
      </c>
    </row>
    <row r="159" spans="1:12" ht="25.5">
      <c r="A159" s="120"/>
      <c r="B159" s="53" t="s">
        <v>362</v>
      </c>
      <c r="C159" s="45" t="s">
        <v>457</v>
      </c>
      <c r="D159" s="44" t="s">
        <v>4</v>
      </c>
      <c r="E159" s="44" t="s">
        <v>238</v>
      </c>
      <c r="F159" s="52"/>
      <c r="G159" s="52">
        <v>15</v>
      </c>
      <c r="H159" s="52"/>
      <c r="I159" s="57">
        <f t="shared" si="8"/>
        <v>15</v>
      </c>
      <c r="K159" s="1" t="s">
        <v>521</v>
      </c>
      <c r="L159" s="115" t="s">
        <v>559</v>
      </c>
    </row>
    <row r="160" spans="1:12" ht="15.75">
      <c r="A160" s="120"/>
      <c r="B160" s="53" t="s">
        <v>458</v>
      </c>
      <c r="C160" s="45" t="s">
        <v>460</v>
      </c>
      <c r="D160" s="44" t="s">
        <v>4</v>
      </c>
      <c r="E160" s="44" t="s">
        <v>238</v>
      </c>
      <c r="F160" s="52">
        <v>15</v>
      </c>
      <c r="G160" s="52"/>
      <c r="H160" s="52"/>
      <c r="I160" s="57">
        <f t="shared" si="8"/>
        <v>15</v>
      </c>
      <c r="K160" s="1" t="s">
        <v>521</v>
      </c>
      <c r="L160" s="115" t="s">
        <v>559</v>
      </c>
    </row>
    <row r="161" spans="1:12" ht="25.5">
      <c r="A161" s="123"/>
      <c r="B161" s="53" t="s">
        <v>459</v>
      </c>
      <c r="C161" s="45" t="s">
        <v>423</v>
      </c>
      <c r="D161" s="44" t="s">
        <v>4</v>
      </c>
      <c r="E161" s="44" t="s">
        <v>238</v>
      </c>
      <c r="F161" s="52"/>
      <c r="G161" s="52"/>
      <c r="H161" s="52">
        <v>10</v>
      </c>
      <c r="I161" s="57">
        <f t="shared" si="8"/>
        <v>10</v>
      </c>
      <c r="K161" s="1" t="s">
        <v>521</v>
      </c>
      <c r="L161" s="115" t="s">
        <v>559</v>
      </c>
    </row>
    <row r="162" spans="1:12" ht="15.75">
      <c r="A162" s="123"/>
      <c r="B162" s="53" t="s">
        <v>341</v>
      </c>
      <c r="C162" s="45" t="s">
        <v>462</v>
      </c>
      <c r="D162" s="44" t="s">
        <v>4</v>
      </c>
      <c r="E162" s="44" t="s">
        <v>238</v>
      </c>
      <c r="F162" s="52"/>
      <c r="G162" s="52">
        <v>15</v>
      </c>
      <c r="H162" s="52"/>
      <c r="I162" s="57">
        <f t="shared" si="8"/>
        <v>15</v>
      </c>
      <c r="K162" s="1" t="s">
        <v>521</v>
      </c>
      <c r="L162" s="115" t="s">
        <v>559</v>
      </c>
    </row>
    <row r="163" spans="1:12" ht="15.75">
      <c r="A163" s="127"/>
      <c r="B163" s="53" t="s">
        <v>342</v>
      </c>
      <c r="C163" s="45" t="s">
        <v>461</v>
      </c>
      <c r="D163" s="44" t="s">
        <v>407</v>
      </c>
      <c r="E163" s="44" t="s">
        <v>238</v>
      </c>
      <c r="F163" s="52"/>
      <c r="G163" s="52">
        <v>20</v>
      </c>
      <c r="H163" s="52"/>
      <c r="I163" s="57">
        <f t="shared" si="8"/>
        <v>20</v>
      </c>
      <c r="K163" s="1" t="s">
        <v>521</v>
      </c>
      <c r="L163" s="115" t="s">
        <v>559</v>
      </c>
    </row>
    <row r="164" spans="1:12" ht="25.5">
      <c r="A164" s="123"/>
      <c r="B164" s="64" t="s">
        <v>256</v>
      </c>
      <c r="C164" s="45" t="s">
        <v>429</v>
      </c>
      <c r="D164" s="44" t="s">
        <v>4</v>
      </c>
      <c r="E164" s="44" t="s">
        <v>238</v>
      </c>
      <c r="F164" s="52">
        <v>20</v>
      </c>
      <c r="G164" s="52"/>
      <c r="H164" s="52"/>
      <c r="I164" s="57">
        <f t="shared" si="8"/>
        <v>20</v>
      </c>
      <c r="K164" s="1" t="s">
        <v>527</v>
      </c>
      <c r="L164" s="115" t="s">
        <v>559</v>
      </c>
    </row>
    <row r="165" spans="1:12" s="39" customFormat="1" ht="15.75">
      <c r="A165" s="120"/>
      <c r="B165" s="53" t="s">
        <v>552</v>
      </c>
      <c r="C165" s="45" t="s">
        <v>553</v>
      </c>
      <c r="D165" s="44" t="s">
        <v>5</v>
      </c>
      <c r="E165" s="44" t="s">
        <v>238</v>
      </c>
      <c r="F165" s="52">
        <v>15</v>
      </c>
      <c r="G165" s="52"/>
      <c r="H165" s="52"/>
      <c r="I165" s="57">
        <f t="shared" si="8"/>
        <v>15</v>
      </c>
      <c r="J165" s="38"/>
      <c r="K165" s="1" t="s">
        <v>525</v>
      </c>
      <c r="L165" s="115" t="s">
        <v>560</v>
      </c>
    </row>
    <row r="166" spans="1:12" ht="25.5">
      <c r="A166" s="123"/>
      <c r="B166" s="53" t="s">
        <v>283</v>
      </c>
      <c r="C166" s="51" t="s">
        <v>465</v>
      </c>
      <c r="D166" s="62" t="s">
        <v>7</v>
      </c>
      <c r="E166" s="62" t="s">
        <v>238</v>
      </c>
      <c r="F166" s="56"/>
      <c r="G166" s="56"/>
      <c r="H166" s="56">
        <v>15</v>
      </c>
      <c r="I166" s="77">
        <f>SUM(F166:H166)</f>
        <v>15</v>
      </c>
      <c r="K166" s="1" t="s">
        <v>592</v>
      </c>
      <c r="L166" s="115" t="s">
        <v>559</v>
      </c>
    </row>
    <row r="167" spans="1:12" ht="25.5">
      <c r="A167" s="124"/>
      <c r="B167" s="41" t="s">
        <v>384</v>
      </c>
      <c r="C167" s="46" t="s">
        <v>394</v>
      </c>
      <c r="D167" s="44" t="s">
        <v>4</v>
      </c>
      <c r="E167" s="44" t="s">
        <v>238</v>
      </c>
      <c r="F167" s="52"/>
      <c r="G167" s="52"/>
      <c r="H167" s="52">
        <v>25</v>
      </c>
      <c r="I167" s="57">
        <f aca="true" t="shared" si="9" ref="I167:I173">SUM(F167:H167)</f>
        <v>25</v>
      </c>
      <c r="K167" s="1" t="s">
        <v>526</v>
      </c>
      <c r="L167" s="115" t="s">
        <v>560</v>
      </c>
    </row>
    <row r="168" spans="1:12" ht="15.75">
      <c r="A168" s="127"/>
      <c r="B168" s="41" t="s">
        <v>369</v>
      </c>
      <c r="C168" s="46" t="s">
        <v>370</v>
      </c>
      <c r="D168" s="44" t="s">
        <v>5</v>
      </c>
      <c r="E168" s="44" t="s">
        <v>238</v>
      </c>
      <c r="F168" s="52"/>
      <c r="G168" s="52">
        <v>20</v>
      </c>
      <c r="H168" s="52"/>
      <c r="I168" s="57">
        <f t="shared" si="9"/>
        <v>20</v>
      </c>
      <c r="K168" s="1" t="s">
        <v>526</v>
      </c>
      <c r="L168" s="115" t="s">
        <v>560</v>
      </c>
    </row>
    <row r="169" spans="1:12" ht="15.75">
      <c r="A169" s="120"/>
      <c r="B169" s="41" t="s">
        <v>129</v>
      </c>
      <c r="C169" s="46" t="s">
        <v>380</v>
      </c>
      <c r="D169" s="44" t="s">
        <v>4</v>
      </c>
      <c r="E169" s="44" t="s">
        <v>238</v>
      </c>
      <c r="F169" s="52"/>
      <c r="G169" s="52"/>
      <c r="H169" s="52">
        <v>20</v>
      </c>
      <c r="I169" s="57">
        <f t="shared" si="9"/>
        <v>20</v>
      </c>
      <c r="K169" s="1" t="s">
        <v>526</v>
      </c>
      <c r="L169" s="115" t="s">
        <v>560</v>
      </c>
    </row>
    <row r="170" spans="1:12" ht="15.75">
      <c r="A170" s="120"/>
      <c r="B170" s="64" t="s">
        <v>250</v>
      </c>
      <c r="C170" s="45" t="s">
        <v>578</v>
      </c>
      <c r="D170" s="44" t="s">
        <v>5</v>
      </c>
      <c r="E170" s="44" t="s">
        <v>238</v>
      </c>
      <c r="F170" s="52">
        <v>15</v>
      </c>
      <c r="G170" s="52"/>
      <c r="H170" s="52"/>
      <c r="I170" s="57">
        <f t="shared" si="9"/>
        <v>15</v>
      </c>
      <c r="K170" s="1" t="s">
        <v>526</v>
      </c>
      <c r="L170" s="115" t="s">
        <v>560</v>
      </c>
    </row>
    <row r="171" spans="1:12" ht="15.75">
      <c r="A171" s="120"/>
      <c r="B171" s="53" t="s">
        <v>251</v>
      </c>
      <c r="C171" s="46" t="s">
        <v>379</v>
      </c>
      <c r="D171" s="44" t="s">
        <v>7</v>
      </c>
      <c r="E171" s="44" t="s">
        <v>238</v>
      </c>
      <c r="F171" s="52">
        <v>15</v>
      </c>
      <c r="G171" s="52"/>
      <c r="H171" s="52">
        <v>15</v>
      </c>
      <c r="I171" s="57">
        <f t="shared" si="9"/>
        <v>30</v>
      </c>
      <c r="K171" s="1" t="s">
        <v>526</v>
      </c>
      <c r="L171" s="115" t="s">
        <v>560</v>
      </c>
    </row>
    <row r="172" spans="1:12" ht="15.75">
      <c r="A172" s="120"/>
      <c r="B172" s="53" t="s">
        <v>576</v>
      </c>
      <c r="C172" s="45" t="s">
        <v>577</v>
      </c>
      <c r="D172" s="44" t="s">
        <v>5</v>
      </c>
      <c r="E172" s="44" t="s">
        <v>238</v>
      </c>
      <c r="F172" s="52">
        <v>15</v>
      </c>
      <c r="G172" s="52"/>
      <c r="H172" s="52"/>
      <c r="I172" s="57">
        <f t="shared" si="9"/>
        <v>15</v>
      </c>
      <c r="K172" s="1" t="s">
        <v>526</v>
      </c>
      <c r="L172" s="115" t="s">
        <v>560</v>
      </c>
    </row>
    <row r="173" spans="1:12" ht="15.75">
      <c r="A173" s="120"/>
      <c r="B173" s="53" t="s">
        <v>253</v>
      </c>
      <c r="C173" s="45" t="s">
        <v>516</v>
      </c>
      <c r="D173" s="44" t="s">
        <v>5</v>
      </c>
      <c r="E173" s="44" t="s">
        <v>238</v>
      </c>
      <c r="F173" s="52"/>
      <c r="G173" s="52"/>
      <c r="H173" s="52"/>
      <c r="I173" s="57">
        <f t="shared" si="9"/>
        <v>0</v>
      </c>
      <c r="K173" s="1" t="s">
        <v>526</v>
      </c>
      <c r="L173" s="115" t="s">
        <v>560</v>
      </c>
    </row>
    <row r="174" spans="1:12" ht="15.75">
      <c r="A174" s="127"/>
      <c r="B174" s="53" t="s">
        <v>334</v>
      </c>
      <c r="C174" s="45" t="s">
        <v>588</v>
      </c>
      <c r="D174" s="44" t="s">
        <v>5</v>
      </c>
      <c r="E174" s="44" t="s">
        <v>238</v>
      </c>
      <c r="F174" s="52"/>
      <c r="G174" s="52"/>
      <c r="H174" s="52">
        <v>20</v>
      </c>
      <c r="I174" s="57">
        <f>SUM(F174:H174)</f>
        <v>20</v>
      </c>
      <c r="K174" s="1" t="s">
        <v>535</v>
      </c>
      <c r="L174" s="115" t="s">
        <v>560</v>
      </c>
    </row>
    <row r="175" spans="1:12" ht="25.5">
      <c r="A175" s="127"/>
      <c r="B175" s="53" t="s">
        <v>337</v>
      </c>
      <c r="C175" s="45" t="s">
        <v>589</v>
      </c>
      <c r="D175" s="44" t="s">
        <v>4</v>
      </c>
      <c r="E175" s="44" t="s">
        <v>238</v>
      </c>
      <c r="F175" s="52">
        <v>15</v>
      </c>
      <c r="G175" s="52"/>
      <c r="H175" s="52"/>
      <c r="I175" s="57">
        <f>SUM(F175:H175)</f>
        <v>15</v>
      </c>
      <c r="K175" s="1" t="s">
        <v>535</v>
      </c>
      <c r="L175" s="115" t="s">
        <v>560</v>
      </c>
    </row>
    <row r="176" spans="1:12" ht="25.5">
      <c r="A176" s="127"/>
      <c r="B176" s="53" t="s">
        <v>13</v>
      </c>
      <c r="C176" s="46" t="s">
        <v>451</v>
      </c>
      <c r="D176" s="5" t="s">
        <v>4</v>
      </c>
      <c r="E176" s="5" t="s">
        <v>238</v>
      </c>
      <c r="G176" s="4">
        <v>20</v>
      </c>
      <c r="I176" s="69">
        <f>SUM(F176:H176)</f>
        <v>20</v>
      </c>
      <c r="K176" s="1" t="s">
        <v>541</v>
      </c>
      <c r="L176" s="115" t="s">
        <v>559</v>
      </c>
    </row>
    <row r="177" spans="1:12" s="39" customFormat="1" ht="38.25">
      <c r="A177" s="124"/>
      <c r="B177" s="41" t="s">
        <v>383</v>
      </c>
      <c r="C177" s="46" t="s">
        <v>399</v>
      </c>
      <c r="D177" s="44" t="s">
        <v>5</v>
      </c>
      <c r="E177" s="44" t="s">
        <v>238</v>
      </c>
      <c r="F177" s="52">
        <v>5</v>
      </c>
      <c r="G177" s="52"/>
      <c r="H177" s="52"/>
      <c r="I177" s="57">
        <f>SUM(F177:H177)</f>
        <v>5</v>
      </c>
      <c r="J177" s="38"/>
      <c r="K177" s="1" t="s">
        <v>524</v>
      </c>
      <c r="L177" s="115" t="s">
        <v>559</v>
      </c>
    </row>
    <row r="178" spans="1:12" ht="25.5">
      <c r="A178" s="127"/>
      <c r="B178" s="41" t="s">
        <v>386</v>
      </c>
      <c r="C178" s="46" t="s">
        <v>396</v>
      </c>
      <c r="D178" s="44" t="s">
        <v>5</v>
      </c>
      <c r="E178" s="44" t="s">
        <v>238</v>
      </c>
      <c r="F178" s="52"/>
      <c r="G178" s="52"/>
      <c r="H178" s="52">
        <v>20</v>
      </c>
      <c r="I178" s="57">
        <f>SUM(F178:H178)</f>
        <v>20</v>
      </c>
      <c r="K178" s="1" t="s">
        <v>524</v>
      </c>
      <c r="L178" s="115" t="s">
        <v>559</v>
      </c>
    </row>
    <row r="179" spans="1:12" ht="25.5">
      <c r="A179" s="124"/>
      <c r="B179" s="64" t="s">
        <v>561</v>
      </c>
      <c r="C179" s="46" t="s">
        <v>412</v>
      </c>
      <c r="D179" s="44" t="s">
        <v>4</v>
      </c>
      <c r="E179" s="44" t="s">
        <v>238</v>
      </c>
      <c r="F179" s="52"/>
      <c r="G179" s="52">
        <v>25</v>
      </c>
      <c r="H179" s="52"/>
      <c r="I179" s="57">
        <f>SUM(F179:H179)</f>
        <v>25</v>
      </c>
      <c r="K179" s="1" t="s">
        <v>524</v>
      </c>
      <c r="L179" s="115" t="s">
        <v>559</v>
      </c>
    </row>
    <row r="180" spans="1:9" ht="15.75">
      <c r="A180" s="124"/>
      <c r="B180" s="64"/>
      <c r="D180" s="44"/>
      <c r="E180" s="44"/>
      <c r="F180" s="52"/>
      <c r="G180" s="52"/>
      <c r="H180" s="52"/>
      <c r="I180" s="57"/>
    </row>
    <row r="181" spans="1:9" ht="15.75">
      <c r="A181" s="124"/>
      <c r="B181" s="64"/>
      <c r="D181" s="44"/>
      <c r="E181" s="44"/>
      <c r="F181" s="57">
        <f>SUM(F145:F180)</f>
        <v>180</v>
      </c>
      <c r="G181" s="57">
        <f>SUM(G145:G180)</f>
        <v>190</v>
      </c>
      <c r="H181" s="57">
        <f>SUM(H145:H180)</f>
        <v>225</v>
      </c>
      <c r="I181" s="57">
        <f>SUM(I145:I180)</f>
        <v>595</v>
      </c>
    </row>
    <row r="182" spans="1:9" ht="15.75">
      <c r="A182" s="124" t="s">
        <v>618</v>
      </c>
      <c r="B182" s="64"/>
      <c r="D182" s="44"/>
      <c r="E182" s="44"/>
      <c r="F182" s="52"/>
      <c r="G182" s="52"/>
      <c r="H182" s="52"/>
      <c r="I182" s="57"/>
    </row>
    <row r="183" spans="1:12" ht="25.5">
      <c r="A183" s="124"/>
      <c r="B183" s="53" t="s">
        <v>569</v>
      </c>
      <c r="C183" s="50" t="s">
        <v>570</v>
      </c>
      <c r="D183" s="61" t="s">
        <v>4</v>
      </c>
      <c r="E183" s="61" t="s">
        <v>244</v>
      </c>
      <c r="F183" s="52">
        <v>15</v>
      </c>
      <c r="G183" s="52"/>
      <c r="H183" s="57"/>
      <c r="I183" s="57">
        <f>SUM(F183:H183)</f>
        <v>15</v>
      </c>
      <c r="K183" s="1" t="s">
        <v>539</v>
      </c>
      <c r="L183" s="115" t="s">
        <v>559</v>
      </c>
    </row>
    <row r="184" spans="1:12" ht="25.5">
      <c r="A184" s="120"/>
      <c r="B184" s="66" t="s">
        <v>571</v>
      </c>
      <c r="C184" s="45" t="s">
        <v>572</v>
      </c>
      <c r="D184" s="62" t="s">
        <v>4</v>
      </c>
      <c r="E184" s="62" t="s">
        <v>244</v>
      </c>
      <c r="F184" s="59">
        <v>15</v>
      </c>
      <c r="G184" s="59"/>
      <c r="H184" s="59"/>
      <c r="I184" s="57">
        <f>SUM(F184:H184)</f>
        <v>15</v>
      </c>
      <c r="K184" s="1" t="s">
        <v>540</v>
      </c>
      <c r="L184" s="115" t="s">
        <v>560</v>
      </c>
    </row>
    <row r="185" spans="1:12" ht="25.5">
      <c r="A185" s="123"/>
      <c r="B185" s="53" t="s">
        <v>573</v>
      </c>
      <c r="C185" s="45" t="s">
        <v>574</v>
      </c>
      <c r="D185" s="44" t="s">
        <v>4</v>
      </c>
      <c r="E185" s="44" t="s">
        <v>244</v>
      </c>
      <c r="F185" s="52">
        <v>15</v>
      </c>
      <c r="G185" s="52"/>
      <c r="H185" s="52"/>
      <c r="I185" s="57">
        <f>SUM(F185:H185)</f>
        <v>15</v>
      </c>
      <c r="K185" s="1" t="s">
        <v>527</v>
      </c>
      <c r="L185" s="115" t="s">
        <v>559</v>
      </c>
    </row>
    <row r="186" spans="1:9" ht="15.75">
      <c r="A186" s="123"/>
      <c r="B186" s="53"/>
      <c r="C186" s="45"/>
      <c r="D186" s="44"/>
      <c r="E186" s="44"/>
      <c r="F186" s="52"/>
      <c r="G186" s="52"/>
      <c r="H186" s="52"/>
      <c r="I186" s="57"/>
    </row>
    <row r="187" spans="1:9" ht="21" customHeight="1">
      <c r="A187" s="127"/>
      <c r="B187" s="112"/>
      <c r="C187" s="48"/>
      <c r="D187" s="113"/>
      <c r="E187" s="113"/>
      <c r="F187" s="132">
        <f>SUM(F183:F185)</f>
        <v>45</v>
      </c>
      <c r="G187" s="132">
        <f>SUM(G183:G185)</f>
        <v>0</v>
      </c>
      <c r="H187" s="132">
        <f>SUM(H183:H185)</f>
        <v>0</v>
      </c>
      <c r="I187" s="132">
        <f>SUM(I183:I185)</f>
        <v>45</v>
      </c>
    </row>
    <row r="188" spans="1:2" ht="15.75">
      <c r="A188" s="130"/>
      <c r="B188" s="63" t="s">
        <v>371</v>
      </c>
    </row>
    <row r="189" ht="15.75">
      <c r="A189" s="130"/>
    </row>
    <row r="190" spans="1:9" ht="15.75">
      <c r="A190" s="130"/>
      <c r="B190" s="41" t="s">
        <v>372</v>
      </c>
      <c r="F190" s="3">
        <v>12</v>
      </c>
      <c r="G190" s="4">
        <v>12</v>
      </c>
      <c r="H190" s="4">
        <v>12</v>
      </c>
      <c r="I190" s="69">
        <f aca="true" t="shared" si="10" ref="I190:I197">SUM(F190:H190)</f>
        <v>36</v>
      </c>
    </row>
    <row r="191" spans="1:9" ht="15.75">
      <c r="A191" s="130"/>
      <c r="B191" s="41" t="s">
        <v>373</v>
      </c>
      <c r="F191" s="3">
        <v>10</v>
      </c>
      <c r="G191" s="4">
        <v>10</v>
      </c>
      <c r="H191" s="4">
        <v>10</v>
      </c>
      <c r="I191" s="69">
        <f t="shared" si="10"/>
        <v>30</v>
      </c>
    </row>
    <row r="192" spans="1:9" ht="15.75">
      <c r="A192" s="130"/>
      <c r="B192" s="41" t="s">
        <v>377</v>
      </c>
      <c r="F192" s="3">
        <v>10</v>
      </c>
      <c r="G192" s="4">
        <v>10</v>
      </c>
      <c r="H192" s="4">
        <v>10</v>
      </c>
      <c r="I192" s="69">
        <f t="shared" si="10"/>
        <v>30</v>
      </c>
    </row>
    <row r="193" spans="1:9" ht="15.75">
      <c r="A193" s="130"/>
      <c r="B193" s="41" t="s">
        <v>374</v>
      </c>
      <c r="F193" s="3">
        <v>15</v>
      </c>
      <c r="G193" s="4">
        <v>15</v>
      </c>
      <c r="H193" s="4">
        <v>15</v>
      </c>
      <c r="I193" s="69">
        <f t="shared" si="10"/>
        <v>45</v>
      </c>
    </row>
    <row r="194" spans="1:9" ht="15.75">
      <c r="A194" s="130"/>
      <c r="B194" s="41" t="s">
        <v>409</v>
      </c>
      <c r="F194" s="3">
        <v>70</v>
      </c>
      <c r="G194" s="4">
        <v>70</v>
      </c>
      <c r="H194" s="4">
        <v>70</v>
      </c>
      <c r="I194" s="69">
        <f t="shared" si="10"/>
        <v>210</v>
      </c>
    </row>
    <row r="195" spans="1:9" ht="15.75">
      <c r="A195" s="130"/>
      <c r="B195" s="41" t="s">
        <v>376</v>
      </c>
      <c r="F195" s="3">
        <v>30</v>
      </c>
      <c r="G195" s="4">
        <v>30</v>
      </c>
      <c r="H195" s="4">
        <v>30</v>
      </c>
      <c r="I195" s="69">
        <f t="shared" si="10"/>
        <v>90</v>
      </c>
    </row>
    <row r="196" spans="1:9" ht="15.75">
      <c r="A196" s="130"/>
      <c r="B196" s="41" t="s">
        <v>549</v>
      </c>
      <c r="F196" s="3">
        <v>20</v>
      </c>
      <c r="G196" s="4">
        <v>20</v>
      </c>
      <c r="H196" s="4">
        <v>20</v>
      </c>
      <c r="I196" s="69">
        <f t="shared" si="10"/>
        <v>60</v>
      </c>
    </row>
    <row r="197" spans="1:9" ht="15.75">
      <c r="A197" s="130"/>
      <c r="B197" s="41" t="s">
        <v>375</v>
      </c>
      <c r="F197" s="3">
        <v>5</v>
      </c>
      <c r="G197" s="4">
        <v>5</v>
      </c>
      <c r="H197" s="4">
        <v>5</v>
      </c>
      <c r="I197" s="69">
        <f t="shared" si="10"/>
        <v>15</v>
      </c>
    </row>
    <row r="198" ht="15.75">
      <c r="A198" s="130"/>
    </row>
    <row r="199" spans="1:12" s="39" customFormat="1" ht="15.75">
      <c r="A199" s="131"/>
      <c r="B199" s="65" t="s">
        <v>9</v>
      </c>
      <c r="C199" s="49"/>
      <c r="D199" s="68"/>
      <c r="E199" s="68"/>
      <c r="F199" s="69">
        <f>SUM(F189:F198)</f>
        <v>172</v>
      </c>
      <c r="G199" s="69">
        <f>SUM(G189:G198)</f>
        <v>172</v>
      </c>
      <c r="H199" s="69">
        <f>SUM(H189:H198)</f>
        <v>172</v>
      </c>
      <c r="I199" s="69">
        <f>SUM(I189:I198)</f>
        <v>516</v>
      </c>
      <c r="J199" s="54"/>
      <c r="L199" s="116"/>
    </row>
    <row r="200" ht="15.75">
      <c r="A200" s="130"/>
    </row>
    <row r="201" spans="1:9" ht="15.75">
      <c r="A201" s="130"/>
      <c r="B201" s="65" t="s">
        <v>378</v>
      </c>
      <c r="F201" s="3">
        <v>80</v>
      </c>
      <c r="G201" s="4">
        <v>80</v>
      </c>
      <c r="H201" s="4">
        <v>80</v>
      </c>
      <c r="I201" s="69">
        <f>SUM(F201:H201)</f>
        <v>240</v>
      </c>
    </row>
    <row r="202" spans="1:9" ht="15.75">
      <c r="A202" s="130"/>
      <c r="B202" s="41" t="s">
        <v>9</v>
      </c>
      <c r="F202" s="69">
        <f>SUM(F201)</f>
        <v>80</v>
      </c>
      <c r="G202" s="69">
        <f>SUM(G201)</f>
        <v>80</v>
      </c>
      <c r="H202" s="69">
        <f>SUM(H201)</f>
        <v>80</v>
      </c>
      <c r="I202" s="69">
        <f>SUM(I201)</f>
        <v>240</v>
      </c>
    </row>
    <row r="203" ht="15.75">
      <c r="A203" s="130"/>
    </row>
    <row r="204" spans="1:9" ht="18">
      <c r="A204" s="130"/>
      <c r="B204" s="70" t="s">
        <v>435</v>
      </c>
      <c r="C204" s="71"/>
      <c r="D204" s="72"/>
      <c r="E204" s="72"/>
      <c r="F204" s="73">
        <f>SUM(F1:F202)/2</f>
        <v>1111</v>
      </c>
      <c r="G204" s="73">
        <f>SUM(G1:G202)/2</f>
        <v>1318</v>
      </c>
      <c r="H204" s="73">
        <f>SUM(H1:H202)/2</f>
        <v>1376</v>
      </c>
      <c r="I204" s="73">
        <f>SUM(I1:I202)/2</f>
        <v>3795</v>
      </c>
    </row>
    <row r="205" spans="1:2" ht="15.75">
      <c r="A205" s="130"/>
      <c r="B205" s="1"/>
    </row>
    <row r="206" spans="1:9" ht="15.75" hidden="1">
      <c r="A206" s="130"/>
      <c r="B206" s="1" t="s">
        <v>575</v>
      </c>
      <c r="F206" s="3">
        <f>Days1!L20</f>
        <v>1112</v>
      </c>
      <c r="G206" s="3">
        <f>Days1!L42</f>
        <v>1372</v>
      </c>
      <c r="H206" s="3">
        <f>Days1!L42</f>
        <v>1372</v>
      </c>
      <c r="I206" s="69">
        <f>SUM(F206:H206)</f>
        <v>3856</v>
      </c>
    </row>
    <row r="207" spans="1:2" ht="15.75" hidden="1">
      <c r="A207" s="130"/>
      <c r="B207" s="1"/>
    </row>
    <row r="208" spans="1:9" ht="15.75" hidden="1">
      <c r="A208" s="130"/>
      <c r="B208" s="1"/>
      <c r="F208" s="117">
        <f>F206-F204</f>
        <v>1</v>
      </c>
      <c r="G208" s="117">
        <f>G206-G204</f>
        <v>54</v>
      </c>
      <c r="H208" s="117">
        <f>H206-H204</f>
        <v>-4</v>
      </c>
      <c r="I208" s="119">
        <f>I206-I204</f>
        <v>61</v>
      </c>
    </row>
    <row r="209" ht="15.75" hidden="1">
      <c r="A209" s="130"/>
    </row>
    <row r="210" spans="1:9" ht="15.75" hidden="1">
      <c r="A210" s="130"/>
      <c r="B210" s="1"/>
      <c r="C210" s="1"/>
      <c r="D210" s="1"/>
      <c r="E210" s="1"/>
      <c r="F210" s="1"/>
      <c r="G210" s="1"/>
      <c r="H210" s="1"/>
      <c r="I210" s="39"/>
    </row>
    <row r="211" ht="15.75" hidden="1">
      <c r="A211" s="130"/>
    </row>
    <row r="212" ht="15.75">
      <c r="A212" s="130"/>
    </row>
    <row r="213" ht="15.75">
      <c r="A213" s="130"/>
    </row>
    <row r="214" ht="15.75">
      <c r="A214" s="130"/>
    </row>
    <row r="215" ht="15.75">
      <c r="A215" s="130"/>
    </row>
    <row r="216" ht="15.75">
      <c r="A216" s="130"/>
    </row>
    <row r="217" ht="15.75">
      <c r="A217" s="130"/>
    </row>
    <row r="218" spans="1:3" ht="15.75">
      <c r="A218" s="130"/>
      <c r="B218" s="69" t="s">
        <v>392</v>
      </c>
      <c r="C218" s="1"/>
    </row>
    <row r="219" spans="1:3" ht="15.75">
      <c r="A219" s="130"/>
      <c r="B219" s="54"/>
      <c r="C219" s="1"/>
    </row>
    <row r="220" spans="1:3" ht="15.75">
      <c r="A220" s="130"/>
      <c r="B220" s="2" t="s">
        <v>364</v>
      </c>
      <c r="C220" s="1" t="s">
        <v>238</v>
      </c>
    </row>
    <row r="221" spans="1:3" ht="15.75">
      <c r="A221" s="130"/>
      <c r="B221" s="2" t="s">
        <v>365</v>
      </c>
      <c r="C221" s="42" t="s">
        <v>239</v>
      </c>
    </row>
    <row r="222" spans="1:3" ht="15.75">
      <c r="A222" s="130"/>
      <c r="B222" s="2" t="s">
        <v>366</v>
      </c>
      <c r="C222" s="42" t="s">
        <v>240</v>
      </c>
    </row>
    <row r="223" spans="1:3" ht="15.75">
      <c r="A223" s="130"/>
      <c r="B223" s="2" t="s">
        <v>381</v>
      </c>
      <c r="C223" s="42" t="s">
        <v>241</v>
      </c>
    </row>
    <row r="224" spans="1:3" ht="15.75">
      <c r="A224" s="130"/>
      <c r="B224" s="2" t="s">
        <v>391</v>
      </c>
      <c r="C224" s="42" t="s">
        <v>244</v>
      </c>
    </row>
    <row r="225" spans="1:3" ht="15.75">
      <c r="A225" s="130"/>
      <c r="B225" s="2" t="s">
        <v>367</v>
      </c>
      <c r="C225" s="42" t="s">
        <v>242</v>
      </c>
    </row>
    <row r="226" spans="1:3" ht="15.75">
      <c r="A226" s="130"/>
      <c r="B226" s="2" t="s">
        <v>17</v>
      </c>
      <c r="C226" s="42" t="s">
        <v>243</v>
      </c>
    </row>
    <row r="227" spans="1:3" ht="15.75">
      <c r="A227" s="130"/>
      <c r="B227" s="2" t="s">
        <v>368</v>
      </c>
      <c r="C227" s="43" t="s">
        <v>601</v>
      </c>
    </row>
    <row r="228" ht="15.75">
      <c r="A228" s="130"/>
    </row>
    <row r="229" ht="15.75">
      <c r="A229" s="130"/>
    </row>
    <row r="230" ht="15.75">
      <c r="A230" s="130"/>
    </row>
    <row r="231" ht="15.75">
      <c r="A231" s="130"/>
    </row>
    <row r="232" ht="15.75">
      <c r="A232" s="130"/>
    </row>
    <row r="233" ht="15.75">
      <c r="A233" s="130"/>
    </row>
    <row r="234" ht="15.75">
      <c r="A234" s="130"/>
    </row>
    <row r="235" ht="15.75">
      <c r="A235" s="130"/>
    </row>
    <row r="236" ht="15.75">
      <c r="A236" s="130"/>
    </row>
    <row r="237" ht="15.75">
      <c r="A237" s="130"/>
    </row>
    <row r="238" ht="15.75">
      <c r="A238" s="130"/>
    </row>
    <row r="239" ht="15.75">
      <c r="A239" s="130"/>
    </row>
    <row r="240" ht="15.75">
      <c r="A240" s="130"/>
    </row>
    <row r="241" ht="15.75">
      <c r="A241" s="130"/>
    </row>
    <row r="242" ht="15.75">
      <c r="A242" s="130"/>
    </row>
    <row r="243" ht="15.75">
      <c r="A243" s="130"/>
    </row>
    <row r="244" ht="15.75">
      <c r="A244" s="130"/>
    </row>
    <row r="245" ht="15.75">
      <c r="A245" s="130"/>
    </row>
    <row r="246" ht="15.75">
      <c r="A246" s="130"/>
    </row>
    <row r="247" ht="15.75">
      <c r="A247" s="130"/>
    </row>
    <row r="248" ht="15.75">
      <c r="A248" s="130"/>
    </row>
    <row r="249" ht="15.75">
      <c r="A249" s="130"/>
    </row>
    <row r="250" ht="15.75">
      <c r="A250" s="130"/>
    </row>
    <row r="251" ht="15.75">
      <c r="A251" s="130"/>
    </row>
    <row r="252" ht="15.75">
      <c r="A252" s="130"/>
    </row>
    <row r="253" ht="15.75">
      <c r="A253" s="130"/>
    </row>
    <row r="254" ht="15.75">
      <c r="A254" s="130"/>
    </row>
    <row r="255" ht="15.75">
      <c r="A255" s="130"/>
    </row>
    <row r="256" ht="15.75">
      <c r="A256" s="130"/>
    </row>
    <row r="257" ht="15.75">
      <c r="A257" s="130"/>
    </row>
    <row r="258" ht="15.75">
      <c r="A258" s="130"/>
    </row>
    <row r="259" ht="15.75">
      <c r="A259" s="130"/>
    </row>
    <row r="260" ht="15.75">
      <c r="A260" s="130"/>
    </row>
    <row r="261" ht="15.75">
      <c r="A261" s="130"/>
    </row>
    <row r="262" ht="15.75">
      <c r="A262" s="130"/>
    </row>
    <row r="263" ht="15.75">
      <c r="A263" s="130"/>
    </row>
    <row r="264" ht="15.75">
      <c r="A264" s="130"/>
    </row>
    <row r="265" ht="15.75">
      <c r="A265" s="130"/>
    </row>
    <row r="266" ht="15.75">
      <c r="A266" s="130"/>
    </row>
    <row r="267" ht="15.75">
      <c r="A267" s="130"/>
    </row>
    <row r="268" ht="15.75">
      <c r="A268" s="130"/>
    </row>
    <row r="269" ht="15.75">
      <c r="A269" s="130"/>
    </row>
    <row r="270" ht="15.75">
      <c r="A270" s="130"/>
    </row>
    <row r="271" ht="15.75">
      <c r="A271" s="130"/>
    </row>
    <row r="272" ht="15.75">
      <c r="A272" s="130"/>
    </row>
    <row r="273" ht="15.75">
      <c r="A273" s="130"/>
    </row>
    <row r="274" ht="15.75">
      <c r="A274" s="130"/>
    </row>
    <row r="275" ht="15.75">
      <c r="A275" s="130"/>
    </row>
    <row r="276" ht="15.75">
      <c r="A276" s="130"/>
    </row>
    <row r="277" ht="15.75">
      <c r="A277" s="130"/>
    </row>
    <row r="278" ht="15.75">
      <c r="A278" s="130"/>
    </row>
    <row r="279" ht="15.75">
      <c r="A279" s="130"/>
    </row>
    <row r="280" ht="15.75">
      <c r="A280" s="130"/>
    </row>
    <row r="281" ht="15.75">
      <c r="A281" s="130"/>
    </row>
    <row r="282" ht="15.75">
      <c r="A282" s="130"/>
    </row>
    <row r="283" ht="15.75">
      <c r="A283" s="130"/>
    </row>
    <row r="284" ht="15.75">
      <c r="A284" s="130"/>
    </row>
    <row r="285" ht="15.75">
      <c r="A285" s="130"/>
    </row>
    <row r="286" ht="15.75">
      <c r="A286" s="130"/>
    </row>
    <row r="287" ht="15.75">
      <c r="A287" s="130"/>
    </row>
    <row r="288" ht="15.75">
      <c r="A288" s="130"/>
    </row>
    <row r="289" ht="15.75">
      <c r="A289" s="130"/>
    </row>
    <row r="290" ht="15.75">
      <c r="A290" s="130"/>
    </row>
    <row r="291" ht="15.75">
      <c r="A291" s="130"/>
    </row>
    <row r="292" ht="15.75">
      <c r="A292" s="130"/>
    </row>
    <row r="293" ht="15.75">
      <c r="A293" s="130"/>
    </row>
    <row r="294" ht="15.75">
      <c r="A294" s="130"/>
    </row>
    <row r="295" ht="15.75">
      <c r="A295" s="130"/>
    </row>
    <row r="296" ht="15.75">
      <c r="A296" s="130"/>
    </row>
    <row r="297" ht="15.75">
      <c r="A297" s="130"/>
    </row>
    <row r="298" ht="15.75">
      <c r="A298" s="130"/>
    </row>
    <row r="299" ht="15.75">
      <c r="A299" s="130"/>
    </row>
    <row r="300" ht="15.75">
      <c r="A300" s="130"/>
    </row>
    <row r="301" ht="15.75">
      <c r="A301" s="130"/>
    </row>
    <row r="302" spans="1:2" ht="15.75">
      <c r="A302" s="123"/>
      <c r="B302" s="53"/>
    </row>
  </sheetData>
  <printOptions/>
  <pageMargins left="0.2" right="0.2" top="0.39" bottom="0.24" header="0.2" footer="0.22"/>
  <pageSetup firstPageNumber="1" useFirstPageNumber="1" horizontalDpi="300" verticalDpi="300" orientation="landscape" paperSize="9" scale="75" r:id="rId3"/>
  <headerFooter alignWithMargins="0">
    <oddHeader>&amp;L&amp;"Arial,Bold"&amp;14Internal  Audit  Work Programme - by type of Audit&amp;12
&amp;R&amp;"Arial,Bold"&amp;16Appendix  D</oddHeader>
    <oddFooter>&amp;C&amp;"Arial Narrow,Regular"&amp;9
&amp;"Arial Narrow,Bold"&amp;10Page &amp;P&amp;R&amp;"Arial Narrow,Bold"&amp;10
</oddFooter>
  </headerFooter>
  <rowBreaks count="13" manualBreakCount="13">
    <brk id="8" max="11" man="1"/>
    <brk id="20" max="11" man="1"/>
    <brk id="32" max="11" man="1"/>
    <brk id="55" max="11" man="1"/>
    <brk id="80" max="11" man="1"/>
    <brk id="99" max="11" man="1"/>
    <brk id="119" max="11" man="1"/>
    <brk id="134" max="11" man="1"/>
    <brk id="144" max="11" man="1"/>
    <brk id="165" max="11" man="1"/>
    <brk id="181" max="11" man="1"/>
    <brk id="187" max="11" man="1"/>
    <brk id="443" max="655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53"/>
  <sheetViews>
    <sheetView zoomScale="75" zoomScaleNormal="75" workbookViewId="0" topLeftCell="A1">
      <pane ySplit="3" topLeftCell="BM20" activePane="bottomLeft" state="frozen"/>
      <selection pane="topLeft" activeCell="A1" sqref="A1"/>
      <selection pane="bottomLeft" activeCell="O30" sqref="O30"/>
    </sheetView>
  </sheetViews>
  <sheetFormatPr defaultColWidth="8.88671875" defaultRowHeight="15"/>
  <cols>
    <col min="1" max="1" width="20.3359375" style="12" customWidth="1"/>
    <col min="2" max="11" width="4.77734375" style="12" customWidth="1"/>
    <col min="12" max="12" width="5.6640625" style="12" customWidth="1"/>
    <col min="13" max="15" width="4.77734375" style="12" customWidth="1"/>
    <col min="16" max="16" width="7.4453125" style="12" customWidth="1"/>
    <col min="17" max="20" width="4.77734375" style="12" customWidth="1"/>
    <col min="21" max="21" width="7.3359375" style="12" customWidth="1"/>
    <col min="22" max="30" width="4.77734375" style="12" customWidth="1"/>
    <col min="31" max="32" width="3.77734375" style="12" customWidth="1"/>
    <col min="33" max="33" width="6.88671875" style="12" customWidth="1"/>
    <col min="34" max="34" width="25.6640625" style="12" customWidth="1"/>
    <col min="35" max="44" width="3.77734375" style="12" customWidth="1"/>
    <col min="45" max="45" width="6.77734375" style="12" customWidth="1"/>
    <col min="46" max="46" width="25.77734375" style="12" customWidth="1"/>
    <col min="47" max="56" width="3.77734375" style="12" customWidth="1"/>
    <col min="57" max="57" width="6.77734375" style="12" customWidth="1"/>
    <col min="58" max="58" width="24.6640625" style="12" customWidth="1"/>
    <col min="59" max="68" width="3.5546875" style="12" customWidth="1"/>
    <col min="69" max="69" width="6.77734375" style="12" customWidth="1"/>
    <col min="70" max="70" width="7.10546875" style="12" customWidth="1"/>
    <col min="71" max="71" width="4.4453125" style="12" customWidth="1"/>
    <col min="72" max="78" width="8.88671875" style="12" customWidth="1"/>
    <col min="79" max="79" width="0.10546875" style="12" customWidth="1"/>
    <col min="80" max="81" width="0" style="12" hidden="1" customWidth="1"/>
    <col min="82" max="16384" width="8.88671875" style="12" customWidth="1"/>
  </cols>
  <sheetData>
    <row r="1" spans="1:79" ht="16.5">
      <c r="A1" s="6"/>
      <c r="B1" s="7" t="s">
        <v>610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 t="s">
        <v>6</v>
      </c>
      <c r="V1" s="9"/>
      <c r="W1" s="7"/>
      <c r="X1" s="8"/>
      <c r="Y1" s="8"/>
      <c r="Z1" s="8"/>
      <c r="AA1" s="8"/>
      <c r="AB1" s="8"/>
      <c r="AC1" s="8"/>
      <c r="AD1" s="8"/>
      <c r="AE1" s="8"/>
      <c r="AF1" s="8"/>
      <c r="AG1" s="8"/>
      <c r="AH1" s="9"/>
      <c r="AI1" s="7"/>
      <c r="AJ1" s="8"/>
      <c r="AK1" s="8"/>
      <c r="AL1" s="8"/>
      <c r="AM1" s="8"/>
      <c r="AN1" s="8"/>
      <c r="AO1" s="8"/>
      <c r="AP1" s="8"/>
      <c r="AQ1" s="8"/>
      <c r="AR1" s="8"/>
      <c r="AS1" s="8"/>
      <c r="AT1" s="9"/>
      <c r="AU1" s="7"/>
      <c r="AV1" s="8"/>
      <c r="AW1" s="8"/>
      <c r="AX1" s="8"/>
      <c r="AY1" s="8"/>
      <c r="AZ1" s="8"/>
      <c r="BA1" s="8"/>
      <c r="BB1" s="8"/>
      <c r="BC1" s="8"/>
      <c r="BD1" s="8"/>
      <c r="BE1" s="8"/>
      <c r="BF1" s="9"/>
      <c r="BG1" s="7"/>
      <c r="BH1" s="8"/>
      <c r="BI1" s="8"/>
      <c r="BJ1" s="8"/>
      <c r="BK1" s="8"/>
      <c r="BL1" s="8"/>
      <c r="BM1" s="8"/>
      <c r="BN1" s="8"/>
      <c r="BO1" s="8"/>
      <c r="BP1" s="8"/>
      <c r="BQ1" s="8"/>
      <c r="BR1" s="10"/>
      <c r="BS1" s="11"/>
      <c r="BT1" s="11"/>
      <c r="BU1" s="11"/>
      <c r="BV1" s="11"/>
      <c r="BW1" s="11"/>
      <c r="BX1" s="11"/>
      <c r="BY1" s="11"/>
      <c r="BZ1" s="11"/>
      <c r="CA1" s="11"/>
    </row>
    <row r="2" spans="1:70" s="14" customFormat="1" ht="16.5">
      <c r="A2" s="13"/>
      <c r="B2" s="13" t="s">
        <v>113</v>
      </c>
      <c r="C2" s="13" t="s">
        <v>8</v>
      </c>
      <c r="D2" s="13" t="s">
        <v>114</v>
      </c>
      <c r="E2" s="13" t="s">
        <v>115</v>
      </c>
      <c r="F2" s="13" t="s">
        <v>116</v>
      </c>
      <c r="G2" s="13" t="s">
        <v>117</v>
      </c>
      <c r="H2" s="13" t="s">
        <v>118</v>
      </c>
      <c r="I2" s="13" t="s">
        <v>568</v>
      </c>
      <c r="J2" s="13" t="s">
        <v>235</v>
      </c>
      <c r="K2" s="13" t="s">
        <v>235</v>
      </c>
      <c r="L2" s="13" t="s">
        <v>8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</row>
    <row r="3" spans="1:70" s="14" customFormat="1" ht="16.5">
      <c r="A3" s="13"/>
      <c r="B3" s="13" t="s">
        <v>119</v>
      </c>
      <c r="C3" s="13"/>
      <c r="D3" s="13" t="s">
        <v>119</v>
      </c>
      <c r="E3" s="13" t="s">
        <v>119</v>
      </c>
      <c r="F3" s="13" t="s">
        <v>119</v>
      </c>
      <c r="G3" s="13" t="s">
        <v>119</v>
      </c>
      <c r="H3" s="13" t="s">
        <v>119</v>
      </c>
      <c r="I3" s="13" t="s">
        <v>119</v>
      </c>
      <c r="J3" s="13" t="s">
        <v>119</v>
      </c>
      <c r="K3" s="13" t="s">
        <v>119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</row>
    <row r="4" spans="1:70" ht="16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ht="16.5">
      <c r="A5" s="15" t="s">
        <v>120</v>
      </c>
      <c r="B5" s="10">
        <v>365</v>
      </c>
      <c r="C5" s="10">
        <f>SUM(B5)</f>
        <v>365</v>
      </c>
      <c r="D5" s="10">
        <v>365</v>
      </c>
      <c r="E5" s="10">
        <v>365</v>
      </c>
      <c r="F5" s="10">
        <v>365</v>
      </c>
      <c r="G5" s="10">
        <v>365</v>
      </c>
      <c r="H5" s="10">
        <v>365</v>
      </c>
      <c r="I5" s="10">
        <v>365</v>
      </c>
      <c r="J5" s="10">
        <v>365</v>
      </c>
      <c r="K5" s="10">
        <v>365</v>
      </c>
      <c r="L5" s="10">
        <f>SUM(D5:K5)</f>
        <v>2920</v>
      </c>
      <c r="M5" s="10"/>
      <c r="N5" s="10"/>
      <c r="O5" s="10"/>
      <c r="P5" s="10"/>
      <c r="Q5" s="10"/>
      <c r="R5" s="10"/>
      <c r="S5" s="10"/>
      <c r="T5" s="10"/>
      <c r="U5" s="10"/>
      <c r="V5" s="15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5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5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5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6"/>
    </row>
    <row r="6" spans="1:70" ht="16.5">
      <c r="A6" s="15" t="s">
        <v>121</v>
      </c>
      <c r="B6" s="10">
        <v>104</v>
      </c>
      <c r="C6" s="10">
        <f>SUM(B6)</f>
        <v>104</v>
      </c>
      <c r="D6" s="10">
        <v>104</v>
      </c>
      <c r="E6" s="10">
        <v>104</v>
      </c>
      <c r="F6" s="10">
        <v>104</v>
      </c>
      <c r="G6" s="10">
        <v>104</v>
      </c>
      <c r="H6" s="10">
        <v>104</v>
      </c>
      <c r="I6" s="10">
        <v>104</v>
      </c>
      <c r="J6" s="10">
        <v>104</v>
      </c>
      <c r="K6" s="10">
        <v>104</v>
      </c>
      <c r="L6" s="10">
        <f>SUM(D6:K6)</f>
        <v>832</v>
      </c>
      <c r="M6" s="10"/>
      <c r="N6" s="10"/>
      <c r="O6" s="10"/>
      <c r="P6" s="10"/>
      <c r="Q6" s="10"/>
      <c r="R6" s="10"/>
      <c r="S6" s="10"/>
      <c r="T6" s="10"/>
      <c r="U6" s="10"/>
      <c r="V6" s="15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5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5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5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6"/>
    </row>
    <row r="7" spans="1:70" ht="16.5">
      <c r="A7" s="15" t="s">
        <v>122</v>
      </c>
      <c r="B7" s="10">
        <f>B5-B6</f>
        <v>261</v>
      </c>
      <c r="C7" s="10">
        <f>SUM(B7)</f>
        <v>261</v>
      </c>
      <c r="D7" s="10">
        <f aca="true" t="shared" si="0" ref="D7:K7">D5-D6</f>
        <v>261</v>
      </c>
      <c r="E7" s="10">
        <f t="shared" si="0"/>
        <v>261</v>
      </c>
      <c r="F7" s="10">
        <f t="shared" si="0"/>
        <v>261</v>
      </c>
      <c r="G7" s="10">
        <f t="shared" si="0"/>
        <v>261</v>
      </c>
      <c r="H7" s="10">
        <f t="shared" si="0"/>
        <v>261</v>
      </c>
      <c r="I7" s="10">
        <f t="shared" si="0"/>
        <v>261</v>
      </c>
      <c r="J7" s="10">
        <f t="shared" si="0"/>
        <v>261</v>
      </c>
      <c r="K7" s="10">
        <f t="shared" si="0"/>
        <v>261</v>
      </c>
      <c r="L7" s="10">
        <f>SUM(D7:K7)</f>
        <v>2088</v>
      </c>
      <c r="M7" s="10"/>
      <c r="N7" s="10"/>
      <c r="O7" s="10"/>
      <c r="P7" s="10"/>
      <c r="Q7" s="10"/>
      <c r="R7" s="10"/>
      <c r="S7" s="10"/>
      <c r="T7" s="10"/>
      <c r="U7" s="10"/>
      <c r="V7" s="15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5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5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5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6"/>
    </row>
    <row r="8" spans="1:70" ht="16.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6"/>
    </row>
    <row r="9" spans="1:70" ht="16.5">
      <c r="A9" s="15" t="s">
        <v>123</v>
      </c>
      <c r="B9" s="10">
        <v>8</v>
      </c>
      <c r="C9" s="10">
        <f>SUM(B9)</f>
        <v>8</v>
      </c>
      <c r="D9" s="10">
        <v>8</v>
      </c>
      <c r="E9" s="10">
        <v>8</v>
      </c>
      <c r="F9" s="10">
        <v>8</v>
      </c>
      <c r="G9" s="10">
        <v>8</v>
      </c>
      <c r="H9" s="10">
        <v>8</v>
      </c>
      <c r="I9" s="10">
        <v>8</v>
      </c>
      <c r="J9" s="10">
        <v>8</v>
      </c>
      <c r="K9" s="10">
        <v>8</v>
      </c>
      <c r="L9" s="10">
        <f aca="true" t="shared" si="1" ref="L9:L14">SUM(D9:K9)</f>
        <v>64</v>
      </c>
      <c r="M9" s="10"/>
      <c r="N9" s="10"/>
      <c r="O9" s="10"/>
      <c r="P9" s="10"/>
      <c r="Q9" s="10"/>
      <c r="R9" s="10"/>
      <c r="S9" s="10"/>
      <c r="T9" s="10"/>
      <c r="U9" s="10"/>
      <c r="V9" s="15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5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5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5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6"/>
    </row>
    <row r="10" spans="1:70" ht="16.5">
      <c r="A10" s="15" t="s">
        <v>124</v>
      </c>
      <c r="B10" s="10">
        <v>34</v>
      </c>
      <c r="C10" s="10">
        <f>SUM(B10)</f>
        <v>34</v>
      </c>
      <c r="D10" s="10">
        <v>34</v>
      </c>
      <c r="E10" s="10">
        <v>34</v>
      </c>
      <c r="F10" s="10">
        <v>34</v>
      </c>
      <c r="G10" s="10">
        <v>34</v>
      </c>
      <c r="H10" s="10">
        <v>34</v>
      </c>
      <c r="I10" s="10">
        <v>34</v>
      </c>
      <c r="J10" s="10">
        <v>34</v>
      </c>
      <c r="K10" s="10">
        <v>34</v>
      </c>
      <c r="L10" s="10">
        <f t="shared" si="1"/>
        <v>272</v>
      </c>
      <c r="M10" s="10"/>
      <c r="N10" s="10"/>
      <c r="O10" s="10"/>
      <c r="P10" s="10"/>
      <c r="Q10" s="10"/>
      <c r="R10" s="10"/>
      <c r="S10" s="10"/>
      <c r="T10" s="10"/>
      <c r="U10" s="10"/>
      <c r="V10" s="15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5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5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5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6"/>
    </row>
    <row r="11" spans="1:70" ht="16.5">
      <c r="A11" s="15" t="s">
        <v>125</v>
      </c>
      <c r="B11" s="10">
        <v>2</v>
      </c>
      <c r="C11" s="10">
        <f>SUM(B11)</f>
        <v>2</v>
      </c>
      <c r="D11" s="10">
        <v>2</v>
      </c>
      <c r="E11" s="10">
        <v>2</v>
      </c>
      <c r="F11" s="10">
        <v>2</v>
      </c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10">
        <f t="shared" si="1"/>
        <v>16</v>
      </c>
      <c r="M11" s="10"/>
      <c r="N11" s="10"/>
      <c r="O11" s="10"/>
      <c r="P11" s="10"/>
      <c r="Q11" s="10"/>
      <c r="R11" s="10"/>
      <c r="S11" s="10"/>
      <c r="T11" s="10"/>
      <c r="U11" s="10"/>
      <c r="V11" s="15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5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5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5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6"/>
    </row>
    <row r="12" spans="1:70" ht="16.5">
      <c r="A12" s="15" t="s">
        <v>126</v>
      </c>
      <c r="B12" s="10">
        <v>5</v>
      </c>
      <c r="C12" s="10">
        <f>SUM(B12)</f>
        <v>5</v>
      </c>
      <c r="D12" s="10">
        <v>5</v>
      </c>
      <c r="E12" s="10">
        <v>5</v>
      </c>
      <c r="F12" s="10">
        <v>5</v>
      </c>
      <c r="G12" s="10">
        <v>5</v>
      </c>
      <c r="H12" s="10">
        <v>5</v>
      </c>
      <c r="I12" s="10">
        <v>5</v>
      </c>
      <c r="J12" s="10">
        <v>5</v>
      </c>
      <c r="K12" s="10">
        <v>5</v>
      </c>
      <c r="L12" s="10">
        <f t="shared" si="1"/>
        <v>40</v>
      </c>
      <c r="M12" s="10"/>
      <c r="N12" s="10"/>
      <c r="O12" s="10"/>
      <c r="P12" s="10"/>
      <c r="Q12" s="10"/>
      <c r="R12" s="10"/>
      <c r="S12" s="10"/>
      <c r="T12" s="10"/>
      <c r="U12" s="10"/>
      <c r="V12" s="15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5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5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5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6"/>
    </row>
    <row r="13" spans="1:70" ht="16.5">
      <c r="A13" s="15" t="s">
        <v>127</v>
      </c>
      <c r="B13" s="10"/>
      <c r="C13" s="10"/>
      <c r="D13" s="10">
        <v>10</v>
      </c>
      <c r="E13" s="10">
        <v>10</v>
      </c>
      <c r="F13" s="10">
        <v>10</v>
      </c>
      <c r="G13" s="10">
        <v>10</v>
      </c>
      <c r="H13" s="10">
        <v>10</v>
      </c>
      <c r="I13" s="10">
        <v>10</v>
      </c>
      <c r="J13" s="10">
        <v>80</v>
      </c>
      <c r="K13" s="10">
        <v>80</v>
      </c>
      <c r="L13" s="10">
        <f t="shared" si="1"/>
        <v>220</v>
      </c>
      <c r="M13" s="10"/>
      <c r="N13" s="10"/>
      <c r="O13" s="10"/>
      <c r="P13" s="10"/>
      <c r="Q13" s="10"/>
      <c r="R13" s="10"/>
      <c r="S13" s="10"/>
      <c r="T13" s="10"/>
      <c r="U13" s="10"/>
      <c r="V13" s="15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5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5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5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6"/>
    </row>
    <row r="14" spans="1:71" ht="16.5">
      <c r="A14" s="15" t="s">
        <v>128</v>
      </c>
      <c r="B14" s="10">
        <f>SUM(B9:B13)</f>
        <v>49</v>
      </c>
      <c r="C14" s="10">
        <f aca="true" t="shared" si="2" ref="C14:K14">SUM(C9:C13)</f>
        <v>49</v>
      </c>
      <c r="D14" s="10">
        <f t="shared" si="2"/>
        <v>59</v>
      </c>
      <c r="E14" s="10">
        <f t="shared" si="2"/>
        <v>59</v>
      </c>
      <c r="F14" s="10">
        <f t="shared" si="2"/>
        <v>59</v>
      </c>
      <c r="G14" s="10">
        <f t="shared" si="2"/>
        <v>59</v>
      </c>
      <c r="H14" s="10">
        <f t="shared" si="2"/>
        <v>59</v>
      </c>
      <c r="I14" s="10">
        <f t="shared" si="2"/>
        <v>59</v>
      </c>
      <c r="J14" s="10">
        <f t="shared" si="2"/>
        <v>129</v>
      </c>
      <c r="K14" s="10">
        <f t="shared" si="2"/>
        <v>129</v>
      </c>
      <c r="L14" s="10">
        <f t="shared" si="1"/>
        <v>612</v>
      </c>
      <c r="M14" s="10"/>
      <c r="N14" s="10"/>
      <c r="O14" s="10"/>
      <c r="P14" s="10"/>
      <c r="Q14" s="10"/>
      <c r="R14" s="10"/>
      <c r="S14" s="10"/>
      <c r="T14" s="10"/>
      <c r="U14" s="10"/>
      <c r="V14" s="15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5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5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5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6"/>
      <c r="BS14" s="17"/>
    </row>
    <row r="15" spans="21:71" ht="16.5">
      <c r="U15" s="10"/>
      <c r="V15" s="15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5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5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6"/>
      <c r="BS15" s="17"/>
    </row>
    <row r="16" spans="1:71" ht="16.5">
      <c r="A16" s="15" t="s">
        <v>16</v>
      </c>
      <c r="B16" s="10">
        <v>10</v>
      </c>
      <c r="C16" s="10">
        <f>SUM(B16)</f>
        <v>10</v>
      </c>
      <c r="D16" s="10">
        <v>10</v>
      </c>
      <c r="E16" s="10">
        <v>10</v>
      </c>
      <c r="F16" s="10">
        <v>10</v>
      </c>
      <c r="G16" s="10">
        <v>10</v>
      </c>
      <c r="H16" s="10">
        <v>20</v>
      </c>
      <c r="I16" s="10">
        <v>40</v>
      </c>
      <c r="J16" s="10">
        <v>50</v>
      </c>
      <c r="K16" s="10">
        <v>50</v>
      </c>
      <c r="L16" s="10">
        <f>SUM(D16:K16)</f>
        <v>200</v>
      </c>
      <c r="M16" s="10"/>
      <c r="N16" s="10"/>
      <c r="O16" s="10"/>
      <c r="P16" s="10"/>
      <c r="Q16" s="10"/>
      <c r="R16" s="10"/>
      <c r="S16" s="10"/>
      <c r="T16" s="10"/>
      <c r="U16" s="10"/>
      <c r="V16" s="15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5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5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5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6"/>
      <c r="BS16" s="17"/>
    </row>
    <row r="17" spans="1:71" ht="16.5">
      <c r="A17" s="15" t="s">
        <v>129</v>
      </c>
      <c r="B17" s="10">
        <v>60</v>
      </c>
      <c r="C17" s="10">
        <f>SUM(B17)</f>
        <v>60</v>
      </c>
      <c r="D17" s="10">
        <v>40</v>
      </c>
      <c r="E17" s="10">
        <v>14</v>
      </c>
      <c r="F17" s="10">
        <v>14</v>
      </c>
      <c r="G17" s="10">
        <v>14</v>
      </c>
      <c r="H17" s="10">
        <v>40</v>
      </c>
      <c r="I17" s="10">
        <v>14</v>
      </c>
      <c r="J17" s="10">
        <v>14</v>
      </c>
      <c r="K17" s="10">
        <v>14</v>
      </c>
      <c r="L17" s="10">
        <f>SUM(D17:K17)</f>
        <v>164</v>
      </c>
      <c r="M17" s="10"/>
      <c r="N17" s="10"/>
      <c r="O17" s="10"/>
      <c r="P17" s="10"/>
      <c r="Q17" s="10"/>
      <c r="R17" s="10"/>
      <c r="S17" s="10"/>
      <c r="T17" s="10"/>
      <c r="U17" s="10"/>
      <c r="V17" s="15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5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5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5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6"/>
      <c r="BS17" s="17"/>
    </row>
    <row r="18" spans="1:71" ht="16.5">
      <c r="A18" s="15" t="s">
        <v>130</v>
      </c>
      <c r="B18" s="10">
        <f>SUM(B16:B17)</f>
        <v>70</v>
      </c>
      <c r="C18" s="10">
        <f aca="true" t="shared" si="3" ref="C18:L18">SUM(C16:C17)</f>
        <v>70</v>
      </c>
      <c r="D18" s="10">
        <f t="shared" si="3"/>
        <v>50</v>
      </c>
      <c r="E18" s="10">
        <f t="shared" si="3"/>
        <v>24</v>
      </c>
      <c r="F18" s="10">
        <f t="shared" si="3"/>
        <v>24</v>
      </c>
      <c r="G18" s="10">
        <f t="shared" si="3"/>
        <v>24</v>
      </c>
      <c r="H18" s="10">
        <f t="shared" si="3"/>
        <v>60</v>
      </c>
      <c r="I18" s="10">
        <f t="shared" si="3"/>
        <v>54</v>
      </c>
      <c r="J18" s="10">
        <f t="shared" si="3"/>
        <v>64</v>
      </c>
      <c r="K18" s="10">
        <f t="shared" si="3"/>
        <v>64</v>
      </c>
      <c r="L18" s="10">
        <f t="shared" si="3"/>
        <v>364</v>
      </c>
      <c r="M18" s="10"/>
      <c r="N18" s="10"/>
      <c r="O18" s="10"/>
      <c r="P18" s="10"/>
      <c r="Q18" s="10"/>
      <c r="R18" s="10"/>
      <c r="S18" s="10"/>
      <c r="T18" s="10"/>
      <c r="U18" s="10"/>
      <c r="V18" s="15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5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5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5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6"/>
      <c r="BS18" s="17"/>
    </row>
    <row r="19" spans="1:70" ht="16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6"/>
    </row>
    <row r="20" spans="1:71" ht="16.5">
      <c r="A20" s="15" t="s">
        <v>131</v>
      </c>
      <c r="B20" s="10">
        <f aca="true" t="shared" si="4" ref="B20:L20">B7-B14-B18</f>
        <v>142</v>
      </c>
      <c r="C20" s="10">
        <f t="shared" si="4"/>
        <v>142</v>
      </c>
      <c r="D20" s="10">
        <f t="shared" si="4"/>
        <v>152</v>
      </c>
      <c r="E20" s="10">
        <f t="shared" si="4"/>
        <v>178</v>
      </c>
      <c r="F20" s="10">
        <f t="shared" si="4"/>
        <v>178</v>
      </c>
      <c r="G20" s="10">
        <f t="shared" si="4"/>
        <v>178</v>
      </c>
      <c r="H20" s="10">
        <f t="shared" si="4"/>
        <v>142</v>
      </c>
      <c r="I20" s="10">
        <f t="shared" si="4"/>
        <v>148</v>
      </c>
      <c r="J20" s="10">
        <f t="shared" si="4"/>
        <v>68</v>
      </c>
      <c r="K20" s="10">
        <f t="shared" si="4"/>
        <v>68</v>
      </c>
      <c r="L20" s="10">
        <f t="shared" si="4"/>
        <v>1112</v>
      </c>
      <c r="M20" s="10"/>
      <c r="N20" s="10"/>
      <c r="O20" s="10"/>
      <c r="P20" s="10"/>
      <c r="Q20" s="10"/>
      <c r="R20" s="10"/>
      <c r="S20" s="10"/>
      <c r="T20" s="10"/>
      <c r="U20" s="10"/>
      <c r="V20" s="15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5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5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5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6"/>
      <c r="BS20" s="17"/>
    </row>
    <row r="21" spans="1:71" ht="16.5">
      <c r="A21" s="1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5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5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5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5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6"/>
      <c r="BS21" s="17"/>
    </row>
    <row r="22" spans="1:71" ht="16.5">
      <c r="A22" s="1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5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5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5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5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6"/>
      <c r="BS22" s="17"/>
    </row>
    <row r="23" spans="1:70" ht="16.5">
      <c r="A23" s="6"/>
      <c r="B23" s="7" t="s">
        <v>611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10"/>
      <c r="N23" s="10"/>
      <c r="O23" s="10"/>
      <c r="P23" s="10"/>
      <c r="Q23" s="10"/>
      <c r="R23" s="10"/>
      <c r="S23" s="10"/>
      <c r="T23" s="10"/>
      <c r="U23" s="10"/>
      <c r="V23" s="15"/>
      <c r="W23" s="10"/>
      <c r="X23" s="10"/>
      <c r="Y23" s="10"/>
      <c r="Z23" s="10"/>
      <c r="AA23" s="10"/>
      <c r="AB23" s="10"/>
      <c r="AC23" s="10"/>
      <c r="AD23" s="18"/>
      <c r="AE23" s="10"/>
      <c r="AF23" s="10"/>
      <c r="AG23" s="10"/>
      <c r="AH23" s="15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5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5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6"/>
    </row>
    <row r="24" spans="1:70" ht="16.5">
      <c r="A24" s="13"/>
      <c r="B24" s="13" t="s">
        <v>113</v>
      </c>
      <c r="C24" s="13" t="s">
        <v>8</v>
      </c>
      <c r="D24" s="13" t="s">
        <v>114</v>
      </c>
      <c r="E24" s="13" t="s">
        <v>115</v>
      </c>
      <c r="F24" s="13" t="s">
        <v>116</v>
      </c>
      <c r="G24" s="13" t="s">
        <v>117</v>
      </c>
      <c r="H24" s="13" t="s">
        <v>118</v>
      </c>
      <c r="I24" s="13" t="s">
        <v>568</v>
      </c>
      <c r="J24" s="13" t="s">
        <v>235</v>
      </c>
      <c r="K24" s="13" t="s">
        <v>235</v>
      </c>
      <c r="L24" s="13" t="s">
        <v>8</v>
      </c>
      <c r="M24" s="10"/>
      <c r="N24" s="10"/>
      <c r="O24" s="10"/>
      <c r="P24" s="10"/>
      <c r="Q24" s="10"/>
      <c r="R24" s="10"/>
      <c r="S24" s="10"/>
      <c r="T24" s="10"/>
      <c r="U24" s="10"/>
      <c r="V24" s="15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5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5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5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6"/>
    </row>
    <row r="25" spans="1:70" s="20" customFormat="1" ht="16.5">
      <c r="A25" s="13"/>
      <c r="B25" s="13" t="s">
        <v>119</v>
      </c>
      <c r="C25" s="13"/>
      <c r="D25" s="13" t="s">
        <v>119</v>
      </c>
      <c r="E25" s="13" t="s">
        <v>119</v>
      </c>
      <c r="F25" s="13" t="s">
        <v>119</v>
      </c>
      <c r="G25" s="13" t="s">
        <v>119</v>
      </c>
      <c r="H25" s="13" t="s">
        <v>119</v>
      </c>
      <c r="I25" s="13" t="s">
        <v>119</v>
      </c>
      <c r="J25" s="13" t="s">
        <v>119</v>
      </c>
      <c r="K25" s="13" t="s">
        <v>119</v>
      </c>
      <c r="L25" s="13"/>
      <c r="M25" s="18"/>
      <c r="N25" s="18"/>
      <c r="O25" s="18"/>
      <c r="P25" s="10"/>
      <c r="Q25" s="18"/>
      <c r="R25" s="10"/>
      <c r="S25" s="18"/>
      <c r="T25" s="10"/>
      <c r="U25" s="10"/>
      <c r="V25" s="19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9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9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9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6"/>
    </row>
    <row r="26" spans="1:70" ht="16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V26" s="15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5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5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5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6"/>
    </row>
    <row r="27" spans="1:70" ht="16.5">
      <c r="A27" s="15" t="s">
        <v>120</v>
      </c>
      <c r="B27" s="10">
        <v>365</v>
      </c>
      <c r="C27" s="10">
        <f>SUM(B27)</f>
        <v>365</v>
      </c>
      <c r="D27" s="10">
        <v>365</v>
      </c>
      <c r="E27" s="10">
        <v>365</v>
      </c>
      <c r="F27" s="10">
        <v>365</v>
      </c>
      <c r="G27" s="10">
        <v>365</v>
      </c>
      <c r="H27" s="10">
        <v>365</v>
      </c>
      <c r="I27" s="10">
        <v>365</v>
      </c>
      <c r="J27" s="10">
        <v>365</v>
      </c>
      <c r="K27" s="10">
        <v>365</v>
      </c>
      <c r="L27" s="10">
        <f>SUM(D27:K27)</f>
        <v>2920</v>
      </c>
      <c r="M27" s="10"/>
      <c r="N27" s="10"/>
      <c r="O27" s="10"/>
      <c r="P27" s="10"/>
      <c r="Q27" s="10"/>
      <c r="R27" s="10"/>
      <c r="S27" s="10"/>
      <c r="T27" s="10"/>
      <c r="U27" s="10"/>
      <c r="V27" s="15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5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5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5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6"/>
    </row>
    <row r="28" spans="1:70" ht="16.5">
      <c r="A28" s="15" t="s">
        <v>121</v>
      </c>
      <c r="B28" s="10">
        <v>104</v>
      </c>
      <c r="C28" s="10">
        <f>SUM(B28)</f>
        <v>104</v>
      </c>
      <c r="D28" s="10">
        <v>104</v>
      </c>
      <c r="E28" s="10">
        <v>104</v>
      </c>
      <c r="F28" s="10">
        <v>104</v>
      </c>
      <c r="G28" s="10">
        <v>104</v>
      </c>
      <c r="H28" s="10">
        <v>104</v>
      </c>
      <c r="I28" s="10">
        <v>104</v>
      </c>
      <c r="J28" s="10">
        <v>104</v>
      </c>
      <c r="K28" s="10">
        <v>104</v>
      </c>
      <c r="L28" s="10">
        <f>SUM(D28:K28)</f>
        <v>832</v>
      </c>
      <c r="M28" s="10"/>
      <c r="N28" s="10"/>
      <c r="O28" s="10"/>
      <c r="P28" s="10"/>
      <c r="Q28" s="10"/>
      <c r="R28" s="10"/>
      <c r="S28" s="10"/>
      <c r="T28" s="10"/>
      <c r="U28" s="10"/>
      <c r="V28" s="15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5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5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5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6"/>
    </row>
    <row r="29" spans="1:70" ht="16.5">
      <c r="A29" s="15" t="s">
        <v>122</v>
      </c>
      <c r="B29" s="10">
        <f>B27-B28</f>
        <v>261</v>
      </c>
      <c r="C29" s="10">
        <f>SUM(B29)</f>
        <v>261</v>
      </c>
      <c r="D29" s="10">
        <f aca="true" t="shared" si="5" ref="D29:K29">D27-D28</f>
        <v>261</v>
      </c>
      <c r="E29" s="10">
        <f t="shared" si="5"/>
        <v>261</v>
      </c>
      <c r="F29" s="10">
        <f t="shared" si="5"/>
        <v>261</v>
      </c>
      <c r="G29" s="10">
        <f t="shared" si="5"/>
        <v>261</v>
      </c>
      <c r="H29" s="10">
        <f t="shared" si="5"/>
        <v>261</v>
      </c>
      <c r="I29" s="10">
        <f t="shared" si="5"/>
        <v>261</v>
      </c>
      <c r="J29" s="10">
        <f t="shared" si="5"/>
        <v>261</v>
      </c>
      <c r="K29" s="10">
        <f t="shared" si="5"/>
        <v>261</v>
      </c>
      <c r="L29" s="10">
        <f>SUM(D29:K29)</f>
        <v>2088</v>
      </c>
      <c r="M29" s="10"/>
      <c r="N29" s="10"/>
      <c r="O29" s="10"/>
      <c r="P29" s="10"/>
      <c r="Q29" s="10"/>
      <c r="R29" s="10"/>
      <c r="S29" s="10"/>
      <c r="T29" s="10"/>
      <c r="U29" s="10"/>
      <c r="V29" s="15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5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5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5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6"/>
    </row>
    <row r="30" spans="1:70" ht="16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2"/>
      <c r="N30" s="22"/>
      <c r="O30" s="22"/>
      <c r="P30" s="22"/>
      <c r="Q30" s="22"/>
      <c r="R30" s="22"/>
      <c r="S30" s="22"/>
      <c r="T30" s="22"/>
      <c r="U30" s="22"/>
      <c r="V30" s="15"/>
      <c r="W30" s="21"/>
      <c r="X30" s="22"/>
      <c r="Y30" s="22"/>
      <c r="Z30" s="22"/>
      <c r="AA30" s="22"/>
      <c r="AB30" s="22"/>
      <c r="AC30" s="22"/>
      <c r="AD30" s="10"/>
      <c r="AE30" s="22"/>
      <c r="AF30" s="22"/>
      <c r="AG30" s="22"/>
      <c r="AH30" s="15"/>
      <c r="AI30" s="21"/>
      <c r="AJ30" s="22"/>
      <c r="AK30" s="22"/>
      <c r="AL30" s="22"/>
      <c r="AM30" s="22"/>
      <c r="AN30" s="22"/>
      <c r="AO30" s="22"/>
      <c r="AP30" s="10"/>
      <c r="AQ30" s="22"/>
      <c r="AR30" s="22"/>
      <c r="AS30" s="22"/>
      <c r="AT30" s="15"/>
      <c r="AU30" s="21"/>
      <c r="AV30" s="22"/>
      <c r="AW30" s="22"/>
      <c r="AX30" s="22"/>
      <c r="AY30" s="22"/>
      <c r="AZ30" s="22"/>
      <c r="BA30" s="22"/>
      <c r="BB30" s="10"/>
      <c r="BC30" s="22"/>
      <c r="BD30" s="22"/>
      <c r="BE30" s="22"/>
      <c r="BF30" s="15"/>
      <c r="BG30" s="21"/>
      <c r="BH30" s="22"/>
      <c r="BI30" s="22"/>
      <c r="BJ30" s="22"/>
      <c r="BK30" s="22"/>
      <c r="BL30" s="22"/>
      <c r="BM30" s="22"/>
      <c r="BN30" s="10"/>
      <c r="BO30" s="22"/>
      <c r="BP30" s="22"/>
      <c r="BQ30" s="22"/>
      <c r="BR30" s="16"/>
    </row>
    <row r="31" spans="1:70" ht="16.5">
      <c r="A31" s="15" t="s">
        <v>123</v>
      </c>
      <c r="B31" s="10">
        <v>8</v>
      </c>
      <c r="C31" s="10">
        <f>SUM(B31)</f>
        <v>8</v>
      </c>
      <c r="D31" s="10">
        <v>8</v>
      </c>
      <c r="E31" s="10">
        <v>8</v>
      </c>
      <c r="F31" s="10">
        <v>8</v>
      </c>
      <c r="G31" s="10">
        <v>8</v>
      </c>
      <c r="H31" s="10">
        <v>8</v>
      </c>
      <c r="I31" s="10">
        <v>8</v>
      </c>
      <c r="J31" s="10">
        <v>8</v>
      </c>
      <c r="K31" s="10">
        <v>8</v>
      </c>
      <c r="L31" s="10">
        <f aca="true" t="shared" si="6" ref="L31:L36">SUM(D31:K31)</f>
        <v>64</v>
      </c>
      <c r="M31" s="21"/>
      <c r="N31" s="21"/>
      <c r="O31" s="21"/>
      <c r="P31" s="21"/>
      <c r="Q31" s="21"/>
      <c r="R31" s="21"/>
      <c r="S31" s="21"/>
      <c r="T31" s="21"/>
      <c r="U31" s="21"/>
      <c r="V31" s="15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15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15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15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16"/>
    </row>
    <row r="32" spans="1:70" ht="16.5">
      <c r="A32" s="15" t="s">
        <v>124</v>
      </c>
      <c r="B32" s="10">
        <v>34</v>
      </c>
      <c r="C32" s="10">
        <f>SUM(B32)</f>
        <v>34</v>
      </c>
      <c r="D32" s="10">
        <v>34</v>
      </c>
      <c r="E32" s="10">
        <v>34</v>
      </c>
      <c r="F32" s="10">
        <v>34</v>
      </c>
      <c r="G32" s="10">
        <v>34</v>
      </c>
      <c r="H32" s="10">
        <v>34</v>
      </c>
      <c r="I32" s="10">
        <v>34</v>
      </c>
      <c r="J32" s="10">
        <v>34</v>
      </c>
      <c r="K32" s="10">
        <v>34</v>
      </c>
      <c r="L32" s="10">
        <f t="shared" si="6"/>
        <v>272</v>
      </c>
      <c r="M32" s="24"/>
      <c r="N32" s="24"/>
      <c r="O32" s="24"/>
      <c r="P32" s="24"/>
      <c r="Q32" s="24"/>
      <c r="R32" s="24"/>
      <c r="S32" s="24"/>
      <c r="T32" s="24"/>
      <c r="U32" s="24"/>
      <c r="V32" s="23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3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3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3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16"/>
    </row>
    <row r="33" spans="1:70" ht="16.5">
      <c r="A33" s="15" t="s">
        <v>125</v>
      </c>
      <c r="B33" s="10">
        <v>2</v>
      </c>
      <c r="C33" s="10">
        <f>SUM(B33)</f>
        <v>2</v>
      </c>
      <c r="D33" s="10">
        <v>2</v>
      </c>
      <c r="E33" s="10">
        <v>2</v>
      </c>
      <c r="F33" s="10">
        <v>2</v>
      </c>
      <c r="G33" s="10">
        <v>2</v>
      </c>
      <c r="H33" s="10">
        <v>2</v>
      </c>
      <c r="I33" s="10">
        <v>2</v>
      </c>
      <c r="J33" s="10">
        <v>2</v>
      </c>
      <c r="K33" s="10">
        <v>2</v>
      </c>
      <c r="L33" s="10">
        <f t="shared" si="6"/>
        <v>16</v>
      </c>
      <c r="M33" s="22"/>
      <c r="N33" s="22"/>
      <c r="O33" s="22"/>
      <c r="P33" s="22"/>
      <c r="Q33" s="22"/>
      <c r="R33" s="22"/>
      <c r="S33" s="22"/>
      <c r="T33" s="22"/>
      <c r="U33" s="22"/>
      <c r="V33" s="15"/>
      <c r="W33" s="21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15"/>
      <c r="AI33" s="21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15"/>
      <c r="AU33" s="21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15"/>
      <c r="BG33" s="21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16"/>
    </row>
    <row r="34" spans="1:70" ht="16.5">
      <c r="A34" s="15" t="s">
        <v>126</v>
      </c>
      <c r="B34" s="10">
        <v>5</v>
      </c>
      <c r="C34" s="10">
        <f>SUM(B34)</f>
        <v>5</v>
      </c>
      <c r="D34" s="10">
        <v>5</v>
      </c>
      <c r="E34" s="10">
        <v>5</v>
      </c>
      <c r="F34" s="10">
        <v>5</v>
      </c>
      <c r="G34" s="10">
        <v>5</v>
      </c>
      <c r="H34" s="10">
        <v>5</v>
      </c>
      <c r="I34" s="10">
        <v>5</v>
      </c>
      <c r="J34" s="10">
        <v>5</v>
      </c>
      <c r="K34" s="10">
        <v>5</v>
      </c>
      <c r="L34" s="10">
        <f t="shared" si="6"/>
        <v>40</v>
      </c>
      <c r="M34" s="24"/>
      <c r="N34" s="24"/>
      <c r="O34" s="24"/>
      <c r="P34" s="24"/>
      <c r="Q34" s="24"/>
      <c r="R34" s="24"/>
      <c r="S34" s="24"/>
      <c r="T34" s="24"/>
      <c r="U34" s="24"/>
      <c r="V34" s="15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15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15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15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16"/>
    </row>
    <row r="35" spans="1:70" ht="16.5">
      <c r="A35" s="15" t="s">
        <v>127</v>
      </c>
      <c r="B35" s="10"/>
      <c r="C35" s="10"/>
      <c r="D35" s="10">
        <v>10</v>
      </c>
      <c r="E35" s="10">
        <v>10</v>
      </c>
      <c r="F35" s="10">
        <v>10</v>
      </c>
      <c r="G35" s="10">
        <v>10</v>
      </c>
      <c r="H35" s="10">
        <v>10</v>
      </c>
      <c r="I35" s="10">
        <v>10</v>
      </c>
      <c r="J35" s="10">
        <v>10</v>
      </c>
      <c r="K35" s="10">
        <v>10</v>
      </c>
      <c r="L35" s="10">
        <f t="shared" si="6"/>
        <v>80</v>
      </c>
      <c r="M35" s="25"/>
      <c r="N35" s="25"/>
      <c r="O35" s="25"/>
      <c r="P35" s="25"/>
      <c r="Q35" s="25"/>
      <c r="R35" s="25"/>
      <c r="S35" s="25"/>
      <c r="T35" s="25"/>
      <c r="U35" s="25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25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25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26"/>
    </row>
    <row r="36" spans="1:70" ht="16.5">
      <c r="A36" s="15" t="s">
        <v>128</v>
      </c>
      <c r="B36" s="10">
        <f aca="true" t="shared" si="7" ref="B36:K36">SUM(B31:B35)</f>
        <v>49</v>
      </c>
      <c r="C36" s="10">
        <f t="shared" si="7"/>
        <v>49</v>
      </c>
      <c r="D36" s="10">
        <f t="shared" si="7"/>
        <v>59</v>
      </c>
      <c r="E36" s="10">
        <f t="shared" si="7"/>
        <v>59</v>
      </c>
      <c r="F36" s="10">
        <f t="shared" si="7"/>
        <v>59</v>
      </c>
      <c r="G36" s="10">
        <f t="shared" si="7"/>
        <v>59</v>
      </c>
      <c r="H36" s="10">
        <f t="shared" si="7"/>
        <v>59</v>
      </c>
      <c r="I36" s="10">
        <f t="shared" si="7"/>
        <v>59</v>
      </c>
      <c r="J36" s="10">
        <f t="shared" si="7"/>
        <v>59</v>
      </c>
      <c r="K36" s="10">
        <f t="shared" si="7"/>
        <v>59</v>
      </c>
      <c r="L36" s="10">
        <f t="shared" si="6"/>
        <v>472</v>
      </c>
      <c r="M36" s="10"/>
      <c r="N36" s="10"/>
      <c r="O36" s="10"/>
      <c r="P36" s="10"/>
      <c r="Q36" s="10"/>
      <c r="R36" s="10"/>
      <c r="S36" s="10"/>
      <c r="T36" s="10"/>
      <c r="U36" s="28"/>
      <c r="V36" s="27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7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27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27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</row>
    <row r="37" spans="13:70" ht="16.5">
      <c r="M37" s="10"/>
      <c r="N37" s="10"/>
      <c r="O37" s="10"/>
      <c r="P37" s="10"/>
      <c r="Q37" s="10"/>
      <c r="R37" s="10"/>
      <c r="S37" s="10"/>
      <c r="T37" s="10"/>
      <c r="U37" s="10"/>
      <c r="V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</row>
    <row r="38" spans="1:69" ht="16.5">
      <c r="A38" s="15" t="s">
        <v>16</v>
      </c>
      <c r="B38" s="10">
        <v>10</v>
      </c>
      <c r="C38" s="10">
        <f>SUM(B38)</f>
        <v>10</v>
      </c>
      <c r="D38" s="10">
        <v>10</v>
      </c>
      <c r="E38" s="10">
        <v>10</v>
      </c>
      <c r="F38" s="10">
        <v>10</v>
      </c>
      <c r="G38" s="10">
        <v>10</v>
      </c>
      <c r="H38" s="10">
        <v>10</v>
      </c>
      <c r="I38" s="10">
        <v>10</v>
      </c>
      <c r="J38" s="10">
        <v>10</v>
      </c>
      <c r="K38" s="10">
        <v>10</v>
      </c>
      <c r="L38" s="10">
        <f>SUM(D38:K38)</f>
        <v>80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</row>
    <row r="39" spans="1:69" ht="16.5">
      <c r="A39" s="15" t="s">
        <v>129</v>
      </c>
      <c r="B39" s="10">
        <v>60</v>
      </c>
      <c r="C39" s="10">
        <f>SUM(B39)</f>
        <v>60</v>
      </c>
      <c r="D39" s="10">
        <v>40</v>
      </c>
      <c r="E39" s="10">
        <v>14</v>
      </c>
      <c r="F39" s="10">
        <v>14</v>
      </c>
      <c r="G39" s="10">
        <v>14</v>
      </c>
      <c r="H39" s="10">
        <v>40</v>
      </c>
      <c r="I39" s="10">
        <v>14</v>
      </c>
      <c r="J39" s="10">
        <v>14</v>
      </c>
      <c r="K39" s="10">
        <v>14</v>
      </c>
      <c r="L39" s="10">
        <f>SUM(D39:K39)</f>
        <v>164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</row>
    <row r="40" spans="1:69" ht="16.5">
      <c r="A40" s="15" t="s">
        <v>130</v>
      </c>
      <c r="B40" s="10">
        <f aca="true" t="shared" si="8" ref="B40:L40">SUM(B38:B39)</f>
        <v>70</v>
      </c>
      <c r="C40" s="10">
        <f t="shared" si="8"/>
        <v>70</v>
      </c>
      <c r="D40" s="10">
        <f t="shared" si="8"/>
        <v>50</v>
      </c>
      <c r="E40" s="10">
        <f t="shared" si="8"/>
        <v>24</v>
      </c>
      <c r="F40" s="10">
        <f t="shared" si="8"/>
        <v>24</v>
      </c>
      <c r="G40" s="10">
        <f t="shared" si="8"/>
        <v>24</v>
      </c>
      <c r="H40" s="10">
        <f t="shared" si="8"/>
        <v>50</v>
      </c>
      <c r="I40" s="10">
        <f t="shared" si="8"/>
        <v>24</v>
      </c>
      <c r="J40" s="10">
        <f t="shared" si="8"/>
        <v>24</v>
      </c>
      <c r="K40" s="10">
        <f t="shared" si="8"/>
        <v>24</v>
      </c>
      <c r="L40" s="10">
        <f t="shared" si="8"/>
        <v>244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69" ht="16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</row>
    <row r="42" spans="1:69" ht="16.5">
      <c r="A42" s="15" t="s">
        <v>131</v>
      </c>
      <c r="B42" s="10">
        <f aca="true" t="shared" si="9" ref="B42:L42">B29-B36-B40</f>
        <v>142</v>
      </c>
      <c r="C42" s="10">
        <f t="shared" si="9"/>
        <v>142</v>
      </c>
      <c r="D42" s="10">
        <f t="shared" si="9"/>
        <v>152</v>
      </c>
      <c r="E42" s="10">
        <f t="shared" si="9"/>
        <v>178</v>
      </c>
      <c r="F42" s="10">
        <f t="shared" si="9"/>
        <v>178</v>
      </c>
      <c r="G42" s="10">
        <f t="shared" si="9"/>
        <v>178</v>
      </c>
      <c r="H42" s="10">
        <f t="shared" si="9"/>
        <v>152</v>
      </c>
      <c r="I42" s="10">
        <f t="shared" si="9"/>
        <v>178</v>
      </c>
      <c r="J42" s="10">
        <f t="shared" si="9"/>
        <v>178</v>
      </c>
      <c r="K42" s="10">
        <f t="shared" si="9"/>
        <v>178</v>
      </c>
      <c r="L42" s="10">
        <f t="shared" si="9"/>
        <v>1372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</row>
    <row r="43" spans="2:69" ht="16.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1:69" ht="16.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0"/>
      <c r="V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</row>
    <row r="45" spans="1:69" ht="16.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</row>
    <row r="46" spans="1:69" ht="16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1:69" ht="16.5">
      <c r="A47" s="10"/>
      <c r="B47" s="33"/>
      <c r="C47" s="33"/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2:4" ht="16.5">
      <c r="B48" s="34"/>
      <c r="C48" s="34"/>
      <c r="D48" s="35"/>
    </row>
    <row r="49" spans="2:70" ht="16.5">
      <c r="B49" s="34"/>
      <c r="C49" s="34"/>
      <c r="D49" s="35"/>
      <c r="U49" s="36"/>
      <c r="V49" s="36"/>
      <c r="AG49" s="36"/>
      <c r="AH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</row>
    <row r="51" spans="1:3" ht="16.5">
      <c r="A51" s="37"/>
      <c r="B51" s="10"/>
      <c r="C51" s="10"/>
    </row>
    <row r="52" ht="16.5">
      <c r="A52" s="37"/>
    </row>
    <row r="53" spans="1:3" ht="16.5">
      <c r="A53" s="6"/>
      <c r="B53" s="6"/>
      <c r="C53" s="6"/>
    </row>
  </sheetData>
  <printOptions/>
  <pageMargins left="0.5511811023622047" right="0.35433070866141736" top="0.984251968503937" bottom="0.5905511811023623" header="0.5511811023622047" footer="0.11811023622047245"/>
  <pageSetup firstPageNumber="2" useFirstPageNumber="1" horizontalDpi="300" verticalDpi="300" orientation="landscape" paperSize="9" scale="90" r:id="rId1"/>
  <headerFooter alignWithMargins="0">
    <oddHeader>&amp;L&amp;"Arial,Bold"Internal Audit  - Analysis of Resources&amp;R&amp;"Arial,Bold"Appendix  B</oddHeader>
    <oddFooter>&amp;L&amp;D&amp;R&amp;"Arial,Bold"Page &amp;P</oddFooter>
  </headerFooter>
  <colBreaks count="2" manualBreakCount="2">
    <brk id="21" max="65535" man="1"/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7"/>
  <sheetViews>
    <sheetView workbookViewId="0" topLeftCell="A1">
      <pane xSplit="1" ySplit="1" topLeftCell="B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95" sqref="E95"/>
    </sheetView>
  </sheetViews>
  <sheetFormatPr defaultColWidth="8.88671875" defaultRowHeight="12.75" customHeight="1"/>
  <cols>
    <col min="1" max="1" width="20.4453125" style="80" customWidth="1"/>
    <col min="2" max="2" width="6.4453125" style="80" customWidth="1"/>
    <col min="3" max="7" width="5.21484375" style="82" customWidth="1"/>
    <col min="8" max="8" width="3.88671875" style="80" customWidth="1"/>
    <col min="9" max="9" width="8.88671875" style="95" customWidth="1"/>
    <col min="10" max="16384" width="8.88671875" style="80" customWidth="1"/>
  </cols>
  <sheetData>
    <row r="1" spans="1:12" ht="12.75" customHeight="1">
      <c r="A1" s="78" t="s">
        <v>21</v>
      </c>
      <c r="B1" s="79" t="s">
        <v>22</v>
      </c>
      <c r="C1" s="82" t="s">
        <v>0</v>
      </c>
      <c r="D1" s="92" t="s">
        <v>1</v>
      </c>
      <c r="E1" s="92" t="s">
        <v>2</v>
      </c>
      <c r="F1" s="92" t="s">
        <v>3</v>
      </c>
      <c r="G1" s="82" t="s">
        <v>112</v>
      </c>
      <c r="H1" s="80" t="s">
        <v>23</v>
      </c>
      <c r="I1" s="81" t="s">
        <v>132</v>
      </c>
      <c r="J1" s="82" t="s">
        <v>133</v>
      </c>
      <c r="K1" s="82" t="s">
        <v>134</v>
      </c>
      <c r="L1" s="80" t="s">
        <v>135</v>
      </c>
    </row>
    <row r="2" spans="1:11" ht="12.75" customHeight="1">
      <c r="A2" s="78" t="s">
        <v>19</v>
      </c>
      <c r="B2" s="79"/>
      <c r="C2" s="92"/>
      <c r="D2" s="92"/>
      <c r="E2" s="92"/>
      <c r="F2" s="92"/>
      <c r="G2" s="92"/>
      <c r="H2" s="78"/>
      <c r="I2" s="81"/>
      <c r="J2" s="82" t="s">
        <v>136</v>
      </c>
      <c r="K2" s="82"/>
    </row>
    <row r="3" spans="1:11" ht="12.75" customHeight="1">
      <c r="A3" s="79"/>
      <c r="B3" s="79"/>
      <c r="C3" s="92"/>
      <c r="D3" s="92"/>
      <c r="E3" s="92"/>
      <c r="F3" s="92"/>
      <c r="G3" s="92"/>
      <c r="H3" s="78"/>
      <c r="I3" s="81"/>
      <c r="J3" s="82"/>
      <c r="K3" s="82"/>
    </row>
    <row r="4" spans="1:12" ht="12.75" customHeight="1">
      <c r="A4" s="80" t="s">
        <v>24</v>
      </c>
      <c r="B4" s="80" t="s">
        <v>5</v>
      </c>
      <c r="E4" s="82">
        <v>6</v>
      </c>
      <c r="H4" s="82">
        <f>SUM(C4:G4)</f>
        <v>6</v>
      </c>
      <c r="I4" s="83" t="s">
        <v>137</v>
      </c>
      <c r="J4" s="84">
        <v>36146</v>
      </c>
      <c r="K4" s="84"/>
      <c r="L4" s="80" t="s">
        <v>138</v>
      </c>
    </row>
    <row r="5" spans="1:12" ht="12.75" customHeight="1">
      <c r="A5" s="80" t="s">
        <v>25</v>
      </c>
      <c r="B5" s="80" t="s">
        <v>5</v>
      </c>
      <c r="D5" s="82">
        <v>6</v>
      </c>
      <c r="H5" s="82">
        <f aca="true" t="shared" si="0" ref="H5:H69">SUM(C5:G5)</f>
        <v>6</v>
      </c>
      <c r="I5" s="81" t="s">
        <v>139</v>
      </c>
      <c r="J5" s="84">
        <v>36136</v>
      </c>
      <c r="K5" s="84"/>
      <c r="L5" s="80" t="s">
        <v>140</v>
      </c>
    </row>
    <row r="6" spans="1:12" ht="12.75" customHeight="1">
      <c r="A6" s="80" t="s">
        <v>26</v>
      </c>
      <c r="B6" s="80" t="s">
        <v>10</v>
      </c>
      <c r="E6" s="82">
        <v>6</v>
      </c>
      <c r="H6" s="82">
        <f t="shared" si="0"/>
        <v>6</v>
      </c>
      <c r="I6" s="83" t="s">
        <v>137</v>
      </c>
      <c r="J6" s="82"/>
      <c r="K6" s="82"/>
      <c r="L6" s="80" t="s">
        <v>141</v>
      </c>
    </row>
    <row r="7" spans="1:12" ht="12.75" customHeight="1">
      <c r="A7" s="80" t="s">
        <v>27</v>
      </c>
      <c r="B7" s="80" t="s">
        <v>5</v>
      </c>
      <c r="G7" s="82">
        <v>6</v>
      </c>
      <c r="H7" s="82">
        <f t="shared" si="0"/>
        <v>6</v>
      </c>
      <c r="I7" s="81">
        <v>38111</v>
      </c>
      <c r="J7" s="84">
        <v>38124</v>
      </c>
      <c r="K7" s="84"/>
      <c r="L7" s="80" t="s">
        <v>142</v>
      </c>
    </row>
    <row r="8" spans="1:12" ht="12.75" customHeight="1">
      <c r="A8" s="80" t="s">
        <v>28</v>
      </c>
      <c r="B8" s="80" t="s">
        <v>5</v>
      </c>
      <c r="E8" s="82">
        <v>6</v>
      </c>
      <c r="H8" s="82">
        <f t="shared" si="0"/>
        <v>6</v>
      </c>
      <c r="I8" s="83" t="s">
        <v>137</v>
      </c>
      <c r="J8" s="84">
        <v>36137</v>
      </c>
      <c r="K8" s="84"/>
      <c r="L8" s="80" t="s">
        <v>143</v>
      </c>
    </row>
    <row r="9" spans="1:12" ht="12.75" customHeight="1">
      <c r="A9" s="80" t="s">
        <v>29</v>
      </c>
      <c r="B9" s="80" t="s">
        <v>7</v>
      </c>
      <c r="F9" s="82">
        <v>6</v>
      </c>
      <c r="H9" s="82">
        <f t="shared" si="0"/>
        <v>6</v>
      </c>
      <c r="I9" s="85" t="s">
        <v>144</v>
      </c>
      <c r="J9" s="82"/>
      <c r="K9" s="82"/>
      <c r="L9" s="80" t="s">
        <v>145</v>
      </c>
    </row>
    <row r="10" spans="1:12" ht="12.75" customHeight="1">
      <c r="A10" s="80" t="s">
        <v>30</v>
      </c>
      <c r="B10" s="80" t="s">
        <v>7</v>
      </c>
      <c r="C10" s="82">
        <v>6</v>
      </c>
      <c r="H10" s="82">
        <f t="shared" si="0"/>
        <v>6</v>
      </c>
      <c r="I10" s="81" t="s">
        <v>146</v>
      </c>
      <c r="J10" s="82"/>
      <c r="K10" s="82"/>
      <c r="L10" s="80" t="s">
        <v>147</v>
      </c>
    </row>
    <row r="11" spans="1:12" ht="12.75" customHeight="1">
      <c r="A11" s="80" t="s">
        <v>31</v>
      </c>
      <c r="B11" s="80" t="s">
        <v>5</v>
      </c>
      <c r="D11" s="82">
        <v>6</v>
      </c>
      <c r="H11" s="82">
        <f t="shared" si="0"/>
        <v>6</v>
      </c>
      <c r="I11" s="81" t="s">
        <v>139</v>
      </c>
      <c r="J11" s="84">
        <v>36140</v>
      </c>
      <c r="K11" s="84"/>
      <c r="L11" s="80" t="s">
        <v>148</v>
      </c>
    </row>
    <row r="12" spans="1:12" ht="12.75" customHeight="1">
      <c r="A12" s="80" t="s">
        <v>32</v>
      </c>
      <c r="B12" s="80" t="s">
        <v>5</v>
      </c>
      <c r="G12" s="82">
        <v>6</v>
      </c>
      <c r="H12" s="82">
        <f t="shared" si="0"/>
        <v>6</v>
      </c>
      <c r="I12" s="81">
        <v>38111</v>
      </c>
      <c r="J12" s="84">
        <v>38146</v>
      </c>
      <c r="K12" s="84"/>
      <c r="L12" s="80" t="s">
        <v>149</v>
      </c>
    </row>
    <row r="13" spans="1:12" ht="12.75" customHeight="1">
      <c r="A13" s="80" t="s">
        <v>33</v>
      </c>
      <c r="B13" s="80" t="s">
        <v>7</v>
      </c>
      <c r="G13" s="82">
        <v>6</v>
      </c>
      <c r="H13" s="82">
        <f t="shared" si="0"/>
        <v>6</v>
      </c>
      <c r="I13" s="81">
        <v>38111</v>
      </c>
      <c r="J13" s="84">
        <v>38079</v>
      </c>
      <c r="K13" s="84"/>
      <c r="L13" s="80" t="s">
        <v>150</v>
      </c>
    </row>
    <row r="14" spans="1:12" ht="12.75" customHeight="1">
      <c r="A14" s="80" t="s">
        <v>34</v>
      </c>
      <c r="B14" s="80" t="s">
        <v>5</v>
      </c>
      <c r="E14" s="82">
        <v>6</v>
      </c>
      <c r="H14" s="82">
        <f t="shared" si="0"/>
        <v>6</v>
      </c>
      <c r="I14" s="85" t="s">
        <v>144</v>
      </c>
      <c r="J14" s="82" t="s">
        <v>151</v>
      </c>
      <c r="K14" s="82"/>
      <c r="L14" s="80" t="s">
        <v>152</v>
      </c>
    </row>
    <row r="15" spans="1:12" ht="12.75" customHeight="1">
      <c r="A15" s="80" t="s">
        <v>35</v>
      </c>
      <c r="B15" s="80" t="s">
        <v>4</v>
      </c>
      <c r="F15" s="82">
        <v>6</v>
      </c>
      <c r="H15" s="82">
        <f t="shared" si="0"/>
        <v>6</v>
      </c>
      <c r="I15" s="81" t="s">
        <v>139</v>
      </c>
      <c r="J15" s="82" t="s">
        <v>151</v>
      </c>
      <c r="K15" s="82"/>
      <c r="L15" s="80" t="s">
        <v>153</v>
      </c>
    </row>
    <row r="16" spans="1:12" ht="12.75" customHeight="1">
      <c r="A16" s="80" t="s">
        <v>36</v>
      </c>
      <c r="B16" s="80" t="s">
        <v>7</v>
      </c>
      <c r="C16" s="82">
        <v>6</v>
      </c>
      <c r="H16" s="82">
        <f t="shared" si="0"/>
        <v>6</v>
      </c>
      <c r="I16" s="81" t="s">
        <v>146</v>
      </c>
      <c r="J16" s="82"/>
      <c r="K16" s="82"/>
      <c r="L16" s="80" t="s">
        <v>154</v>
      </c>
    </row>
    <row r="17" spans="1:12" ht="12.75" customHeight="1">
      <c r="A17" s="80" t="s">
        <v>37</v>
      </c>
      <c r="B17" s="80" t="s">
        <v>4</v>
      </c>
      <c r="D17" s="82">
        <v>6</v>
      </c>
      <c r="G17" s="82">
        <v>6</v>
      </c>
      <c r="H17" s="82">
        <f t="shared" si="0"/>
        <v>12</v>
      </c>
      <c r="I17" s="81" t="s">
        <v>139</v>
      </c>
      <c r="J17" s="84">
        <v>35983</v>
      </c>
      <c r="K17" s="84"/>
      <c r="L17" s="80" t="s">
        <v>155</v>
      </c>
    </row>
    <row r="18" spans="1:12" ht="12.75" customHeight="1">
      <c r="A18" s="80" t="s">
        <v>38</v>
      </c>
      <c r="B18" s="80" t="s">
        <v>5</v>
      </c>
      <c r="F18" s="82">
        <v>6</v>
      </c>
      <c r="H18" s="82">
        <f t="shared" si="0"/>
        <v>6</v>
      </c>
      <c r="I18" s="83">
        <v>38111</v>
      </c>
      <c r="J18" s="84">
        <v>38152</v>
      </c>
      <c r="K18" s="84"/>
      <c r="L18" s="80" t="s">
        <v>156</v>
      </c>
    </row>
    <row r="19" spans="1:12" ht="12.75" customHeight="1">
      <c r="A19" s="80" t="s">
        <v>39</v>
      </c>
      <c r="B19" s="80" t="s">
        <v>7</v>
      </c>
      <c r="D19" s="96">
        <v>6</v>
      </c>
      <c r="H19" s="82">
        <f t="shared" si="0"/>
        <v>6</v>
      </c>
      <c r="I19" s="81" t="s">
        <v>139</v>
      </c>
      <c r="J19" s="82" t="s">
        <v>157</v>
      </c>
      <c r="K19" s="86" t="s">
        <v>137</v>
      </c>
      <c r="L19" s="80" t="s">
        <v>158</v>
      </c>
    </row>
    <row r="20" spans="1:12" ht="12.75" customHeight="1">
      <c r="A20" s="80" t="s">
        <v>40</v>
      </c>
      <c r="B20" s="80" t="s">
        <v>7</v>
      </c>
      <c r="G20" s="82">
        <v>6</v>
      </c>
      <c r="H20" s="82">
        <f t="shared" si="0"/>
        <v>6</v>
      </c>
      <c r="I20" s="81">
        <v>38111</v>
      </c>
      <c r="J20" s="84">
        <v>38141</v>
      </c>
      <c r="K20" s="84"/>
      <c r="L20" s="80" t="s">
        <v>159</v>
      </c>
    </row>
    <row r="21" spans="1:12" ht="12.75" customHeight="1">
      <c r="A21" s="80" t="s">
        <v>41</v>
      </c>
      <c r="B21" s="80" t="s">
        <v>4</v>
      </c>
      <c r="E21" s="82">
        <v>6</v>
      </c>
      <c r="G21" s="82">
        <v>6</v>
      </c>
      <c r="H21" s="82">
        <f>SUM(C21:G21)</f>
        <v>12</v>
      </c>
      <c r="I21" s="83" t="s">
        <v>137</v>
      </c>
      <c r="J21" s="82" t="s">
        <v>160</v>
      </c>
      <c r="K21" s="82"/>
      <c r="L21" s="80" t="s">
        <v>161</v>
      </c>
    </row>
    <row r="22" spans="1:12" ht="12.75" customHeight="1">
      <c r="A22" s="80" t="s">
        <v>42</v>
      </c>
      <c r="B22" s="80" t="s">
        <v>7</v>
      </c>
      <c r="D22" s="82">
        <v>6</v>
      </c>
      <c r="H22" s="82">
        <f t="shared" si="0"/>
        <v>6</v>
      </c>
      <c r="I22" s="81" t="s">
        <v>146</v>
      </c>
      <c r="J22" s="82"/>
      <c r="K22" s="82"/>
      <c r="L22" s="80" t="s">
        <v>162</v>
      </c>
    </row>
    <row r="23" spans="1:12" ht="12.75" customHeight="1">
      <c r="A23" s="80" t="s">
        <v>43</v>
      </c>
      <c r="B23" s="80" t="s">
        <v>7</v>
      </c>
      <c r="F23" s="82">
        <v>6</v>
      </c>
      <c r="H23" s="82">
        <f t="shared" si="0"/>
        <v>6</v>
      </c>
      <c r="I23" s="85" t="s">
        <v>144</v>
      </c>
      <c r="J23" s="84">
        <v>36136</v>
      </c>
      <c r="K23" s="84"/>
      <c r="L23" s="80" t="s">
        <v>163</v>
      </c>
    </row>
    <row r="24" spans="1:12" ht="12.75" customHeight="1">
      <c r="A24" s="80" t="s">
        <v>44</v>
      </c>
      <c r="B24" s="80" t="s">
        <v>7</v>
      </c>
      <c r="D24" s="82">
        <v>6</v>
      </c>
      <c r="H24" s="82">
        <f t="shared" si="0"/>
        <v>6</v>
      </c>
      <c r="I24" s="81" t="s">
        <v>146</v>
      </c>
      <c r="J24" s="82"/>
      <c r="K24" s="82"/>
      <c r="L24" s="80" t="s">
        <v>164</v>
      </c>
    </row>
    <row r="25" spans="1:12" ht="12.75" customHeight="1">
      <c r="A25" s="80" t="s">
        <v>45</v>
      </c>
      <c r="B25" s="80" t="s">
        <v>5</v>
      </c>
      <c r="D25" s="82">
        <v>6</v>
      </c>
      <c r="H25" s="82">
        <f t="shared" si="0"/>
        <v>6</v>
      </c>
      <c r="I25" s="81" t="s">
        <v>139</v>
      </c>
      <c r="J25" s="82"/>
      <c r="K25" s="82"/>
      <c r="L25" s="80" t="s">
        <v>165</v>
      </c>
    </row>
    <row r="26" spans="1:12" ht="12.75" customHeight="1">
      <c r="A26" s="80" t="s">
        <v>46</v>
      </c>
      <c r="B26" s="80" t="s">
        <v>5</v>
      </c>
      <c r="F26" s="82">
        <v>6</v>
      </c>
      <c r="H26" s="82">
        <f t="shared" si="0"/>
        <v>6</v>
      </c>
      <c r="I26" s="83" t="s">
        <v>137</v>
      </c>
      <c r="J26" s="82" t="s">
        <v>160</v>
      </c>
      <c r="K26" s="82"/>
      <c r="L26" s="80" t="s">
        <v>166</v>
      </c>
    </row>
    <row r="27" spans="1:12" ht="12.75" customHeight="1">
      <c r="A27" s="80" t="s">
        <v>47</v>
      </c>
      <c r="B27" s="80" t="s">
        <v>7</v>
      </c>
      <c r="G27" s="82">
        <v>6</v>
      </c>
      <c r="H27" s="82">
        <f t="shared" si="0"/>
        <v>6</v>
      </c>
      <c r="I27" s="81">
        <v>38111</v>
      </c>
      <c r="J27" s="84">
        <v>38300</v>
      </c>
      <c r="K27" s="82"/>
      <c r="L27" s="80" t="s">
        <v>168</v>
      </c>
    </row>
    <row r="28" spans="1:12" ht="12.75" customHeight="1">
      <c r="A28" s="80" t="s">
        <v>48</v>
      </c>
      <c r="B28" s="80" t="s">
        <v>4</v>
      </c>
      <c r="C28" s="82">
        <v>6</v>
      </c>
      <c r="H28" s="82">
        <f t="shared" si="0"/>
        <v>6</v>
      </c>
      <c r="I28" s="85" t="s">
        <v>234</v>
      </c>
      <c r="J28" s="84">
        <v>38079</v>
      </c>
      <c r="K28" s="86" t="s">
        <v>137</v>
      </c>
      <c r="L28" s="80" t="s">
        <v>169</v>
      </c>
    </row>
    <row r="29" spans="1:12" ht="12.75" customHeight="1">
      <c r="A29" s="80" t="s">
        <v>49</v>
      </c>
      <c r="B29" s="80" t="s">
        <v>7</v>
      </c>
      <c r="G29" s="82">
        <v>6</v>
      </c>
      <c r="H29" s="82">
        <f t="shared" si="0"/>
        <v>6</v>
      </c>
      <c r="I29" s="85" t="s">
        <v>234</v>
      </c>
      <c r="J29" s="84">
        <v>38168</v>
      </c>
      <c r="K29" s="82"/>
      <c r="L29" s="80" t="s">
        <v>171</v>
      </c>
    </row>
    <row r="30" spans="1:14" ht="12.75" customHeight="1">
      <c r="A30" s="80" t="s">
        <v>50</v>
      </c>
      <c r="B30" s="80" t="s">
        <v>5</v>
      </c>
      <c r="G30" s="82">
        <v>6</v>
      </c>
      <c r="H30" s="82">
        <f t="shared" si="0"/>
        <v>6</v>
      </c>
      <c r="I30" s="85" t="s">
        <v>146</v>
      </c>
      <c r="J30" s="82"/>
      <c r="K30" s="82"/>
      <c r="L30" s="80" t="s">
        <v>172</v>
      </c>
      <c r="M30" s="80" t="s">
        <v>173</v>
      </c>
      <c r="N30" s="87">
        <v>37500</v>
      </c>
    </row>
    <row r="31" spans="1:12" ht="12.75" customHeight="1">
      <c r="A31" s="80" t="s">
        <v>51</v>
      </c>
      <c r="B31" s="80" t="s">
        <v>5</v>
      </c>
      <c r="E31" s="82">
        <v>6</v>
      </c>
      <c r="H31" s="82">
        <f t="shared" si="0"/>
        <v>6</v>
      </c>
      <c r="I31" s="85" t="s">
        <v>139</v>
      </c>
      <c r="J31" s="82" t="s">
        <v>174</v>
      </c>
      <c r="K31" s="82"/>
      <c r="L31" s="80" t="s">
        <v>175</v>
      </c>
    </row>
    <row r="32" spans="1:12" ht="12.75" customHeight="1">
      <c r="A32" s="80" t="s">
        <v>52</v>
      </c>
      <c r="B32" s="80" t="s">
        <v>7</v>
      </c>
      <c r="G32" s="82">
        <v>6</v>
      </c>
      <c r="H32" s="82">
        <f t="shared" si="0"/>
        <v>6</v>
      </c>
      <c r="I32" s="85" t="s">
        <v>234</v>
      </c>
      <c r="J32" s="84">
        <v>38299</v>
      </c>
      <c r="K32" s="84"/>
      <c r="L32" s="80" t="s">
        <v>176</v>
      </c>
    </row>
    <row r="33" spans="1:12" ht="12.75" customHeight="1">
      <c r="A33" s="80" t="s">
        <v>53</v>
      </c>
      <c r="B33" s="80" t="s">
        <v>7</v>
      </c>
      <c r="E33" s="82">
        <v>6</v>
      </c>
      <c r="H33" s="82">
        <f t="shared" si="0"/>
        <v>6</v>
      </c>
      <c r="I33" s="85" t="s">
        <v>139</v>
      </c>
      <c r="J33" s="82"/>
      <c r="K33" s="82"/>
      <c r="L33" s="80" t="s">
        <v>177</v>
      </c>
    </row>
    <row r="34" spans="1:12" ht="12.75" customHeight="1">
      <c r="A34" s="80" t="s">
        <v>54</v>
      </c>
      <c r="B34" s="80" t="s">
        <v>5</v>
      </c>
      <c r="G34" s="82">
        <v>6</v>
      </c>
      <c r="H34" s="82">
        <f t="shared" si="0"/>
        <v>6</v>
      </c>
      <c r="I34" s="85" t="s">
        <v>146</v>
      </c>
      <c r="J34" s="82"/>
      <c r="K34" s="82"/>
      <c r="L34" s="80" t="s">
        <v>178</v>
      </c>
    </row>
    <row r="35" spans="1:12" ht="12.75" customHeight="1">
      <c r="A35" s="80" t="s">
        <v>55</v>
      </c>
      <c r="B35" s="80" t="s">
        <v>7</v>
      </c>
      <c r="F35" s="82">
        <v>6</v>
      </c>
      <c r="H35" s="82">
        <f t="shared" si="0"/>
        <v>6</v>
      </c>
      <c r="I35" s="85" t="s">
        <v>144</v>
      </c>
      <c r="J35" s="84">
        <v>36137</v>
      </c>
      <c r="K35" s="84"/>
      <c r="L35" s="80" t="s">
        <v>230</v>
      </c>
    </row>
    <row r="36" spans="1:12" ht="12.75" customHeight="1">
      <c r="A36" s="80" t="s">
        <v>56</v>
      </c>
      <c r="B36" s="80" t="s">
        <v>7</v>
      </c>
      <c r="G36" s="82">
        <v>6</v>
      </c>
      <c r="H36" s="82">
        <f t="shared" si="0"/>
        <v>6</v>
      </c>
      <c r="I36" s="85" t="s">
        <v>146</v>
      </c>
      <c r="J36" s="84">
        <v>36133</v>
      </c>
      <c r="K36" s="84"/>
      <c r="L36" s="80" t="s">
        <v>179</v>
      </c>
    </row>
    <row r="37" spans="1:12" ht="12.75" customHeight="1">
      <c r="A37" s="80" t="s">
        <v>57</v>
      </c>
      <c r="B37" s="80" t="s">
        <v>7</v>
      </c>
      <c r="F37" s="82">
        <v>6</v>
      </c>
      <c r="H37" s="82">
        <f t="shared" si="0"/>
        <v>6</v>
      </c>
      <c r="I37" s="85" t="s">
        <v>144</v>
      </c>
      <c r="J37" s="84">
        <v>36133</v>
      </c>
      <c r="K37" s="84"/>
      <c r="L37" s="80" t="s">
        <v>180</v>
      </c>
    </row>
    <row r="38" spans="1:12" ht="12.75" customHeight="1">
      <c r="A38" s="80" t="s">
        <v>58</v>
      </c>
      <c r="B38" s="80" t="s">
        <v>7</v>
      </c>
      <c r="G38" s="82">
        <v>6</v>
      </c>
      <c r="H38" s="82">
        <f t="shared" si="0"/>
        <v>6</v>
      </c>
      <c r="I38" s="85" t="s">
        <v>234</v>
      </c>
      <c r="J38" s="84">
        <v>38236</v>
      </c>
      <c r="K38" s="82"/>
      <c r="L38" s="80" t="s">
        <v>182</v>
      </c>
    </row>
    <row r="39" spans="1:12" ht="12.75" customHeight="1">
      <c r="A39" s="80" t="s">
        <v>59</v>
      </c>
      <c r="B39" s="80" t="s">
        <v>4</v>
      </c>
      <c r="C39" s="82">
        <v>6</v>
      </c>
      <c r="E39" s="82">
        <v>6</v>
      </c>
      <c r="H39" s="82">
        <f t="shared" si="0"/>
        <v>12</v>
      </c>
      <c r="I39" s="85" t="s">
        <v>139</v>
      </c>
      <c r="J39" s="84">
        <v>36105</v>
      </c>
      <c r="K39" s="84"/>
      <c r="L39" s="80" t="s">
        <v>183</v>
      </c>
    </row>
    <row r="40" spans="1:12" ht="12.75" customHeight="1">
      <c r="A40" s="80" t="s">
        <v>60</v>
      </c>
      <c r="B40" s="80" t="s">
        <v>4</v>
      </c>
      <c r="C40" s="82">
        <v>6</v>
      </c>
      <c r="G40" s="82">
        <v>6</v>
      </c>
      <c r="H40" s="82">
        <f t="shared" si="0"/>
        <v>12</v>
      </c>
      <c r="I40" s="85" t="s">
        <v>184</v>
      </c>
      <c r="J40" s="84">
        <v>36122</v>
      </c>
      <c r="K40" s="84"/>
      <c r="L40" s="80" t="s">
        <v>185</v>
      </c>
    </row>
    <row r="41" spans="1:12" ht="12.75" customHeight="1">
      <c r="A41" s="80" t="s">
        <v>61</v>
      </c>
      <c r="B41" s="80" t="s">
        <v>7</v>
      </c>
      <c r="F41" s="82">
        <v>6</v>
      </c>
      <c r="H41" s="82">
        <f t="shared" si="0"/>
        <v>6</v>
      </c>
      <c r="I41" s="85" t="s">
        <v>144</v>
      </c>
      <c r="J41" s="84"/>
      <c r="K41" s="82"/>
      <c r="L41" s="80" t="s">
        <v>186</v>
      </c>
    </row>
    <row r="42" spans="1:12" ht="12.75" customHeight="1">
      <c r="A42" s="80" t="s">
        <v>62</v>
      </c>
      <c r="B42" s="80" t="s">
        <v>7</v>
      </c>
      <c r="G42" s="82">
        <v>6</v>
      </c>
      <c r="H42" s="82">
        <f t="shared" si="0"/>
        <v>6</v>
      </c>
      <c r="I42" s="85" t="s">
        <v>234</v>
      </c>
      <c r="J42" s="84">
        <v>38166</v>
      </c>
      <c r="K42" s="82"/>
      <c r="L42" s="80" t="s">
        <v>187</v>
      </c>
    </row>
    <row r="43" spans="1:12" ht="12.75" customHeight="1">
      <c r="A43" s="80" t="s">
        <v>63</v>
      </c>
      <c r="B43" s="80" t="s">
        <v>7</v>
      </c>
      <c r="G43" s="82">
        <v>6</v>
      </c>
      <c r="H43" s="82">
        <f t="shared" si="0"/>
        <v>6</v>
      </c>
      <c r="I43" s="85" t="s">
        <v>139</v>
      </c>
      <c r="J43" s="84">
        <v>35896</v>
      </c>
      <c r="K43" s="84"/>
      <c r="L43" s="80" t="s">
        <v>188</v>
      </c>
    </row>
    <row r="44" spans="1:14" ht="12.75" customHeight="1">
      <c r="A44" s="80" t="s">
        <v>64</v>
      </c>
      <c r="B44" s="80" t="s">
        <v>4</v>
      </c>
      <c r="F44" s="82">
        <v>6</v>
      </c>
      <c r="H44" s="82">
        <f t="shared" si="0"/>
        <v>6</v>
      </c>
      <c r="I44" s="88" t="s">
        <v>137</v>
      </c>
      <c r="J44" s="82" t="s">
        <v>189</v>
      </c>
      <c r="K44" s="82"/>
      <c r="L44" s="80" t="s">
        <v>190</v>
      </c>
      <c r="M44" s="80" t="s">
        <v>134</v>
      </c>
      <c r="N44" s="89">
        <v>37599</v>
      </c>
    </row>
    <row r="45" spans="1:14" ht="12.75" customHeight="1">
      <c r="A45" s="80" t="s">
        <v>65</v>
      </c>
      <c r="B45" s="80" t="s">
        <v>4</v>
      </c>
      <c r="C45" s="82">
        <v>6</v>
      </c>
      <c r="H45" s="82">
        <f t="shared" si="0"/>
        <v>6</v>
      </c>
      <c r="I45" s="85" t="s">
        <v>139</v>
      </c>
      <c r="J45" s="84">
        <v>36146</v>
      </c>
      <c r="K45" s="84"/>
      <c r="L45" s="80" t="s">
        <v>191</v>
      </c>
      <c r="M45" s="80" t="s">
        <v>134</v>
      </c>
      <c r="N45" s="89">
        <v>37399</v>
      </c>
    </row>
    <row r="46" spans="1:12" ht="12.75" customHeight="1">
      <c r="A46" s="80" t="s">
        <v>66</v>
      </c>
      <c r="B46" s="80" t="s">
        <v>4</v>
      </c>
      <c r="G46" s="82">
        <v>6</v>
      </c>
      <c r="H46" s="82">
        <f t="shared" si="0"/>
        <v>6</v>
      </c>
      <c r="I46" s="88" t="s">
        <v>137</v>
      </c>
      <c r="J46" s="84">
        <v>35865</v>
      </c>
      <c r="K46" s="84"/>
      <c r="L46" s="80" t="s">
        <v>192</v>
      </c>
    </row>
    <row r="47" spans="1:12" ht="12.75" customHeight="1">
      <c r="A47" s="80" t="s">
        <v>67</v>
      </c>
      <c r="B47" s="80" t="s">
        <v>4</v>
      </c>
      <c r="F47" s="82">
        <v>6</v>
      </c>
      <c r="H47" s="82">
        <f t="shared" si="0"/>
        <v>6</v>
      </c>
      <c r="I47" s="88" t="s">
        <v>137</v>
      </c>
      <c r="J47" s="82" t="s">
        <v>189</v>
      </c>
      <c r="K47" s="82"/>
      <c r="L47" s="80" t="s">
        <v>193</v>
      </c>
    </row>
    <row r="48" spans="1:12" ht="12.75" customHeight="1">
      <c r="A48" s="80" t="s">
        <v>68</v>
      </c>
      <c r="B48" s="80" t="s">
        <v>4</v>
      </c>
      <c r="C48" s="82">
        <v>6</v>
      </c>
      <c r="F48" s="82">
        <v>6</v>
      </c>
      <c r="H48" s="82">
        <f t="shared" si="0"/>
        <v>12</v>
      </c>
      <c r="I48" s="85" t="s">
        <v>170</v>
      </c>
      <c r="J48" s="82"/>
      <c r="K48" s="82"/>
      <c r="L48" s="80" t="s">
        <v>194</v>
      </c>
    </row>
    <row r="49" spans="1:12" ht="12.75" customHeight="1">
      <c r="A49" s="80" t="s">
        <v>69</v>
      </c>
      <c r="B49" s="80" t="s">
        <v>5</v>
      </c>
      <c r="E49" s="82">
        <v>6</v>
      </c>
      <c r="H49" s="82">
        <f t="shared" si="0"/>
        <v>6</v>
      </c>
      <c r="I49" s="85" t="s">
        <v>144</v>
      </c>
      <c r="J49" s="84">
        <v>36049</v>
      </c>
      <c r="K49" s="90" t="s">
        <v>137</v>
      </c>
      <c r="L49" s="80" t="s">
        <v>195</v>
      </c>
    </row>
    <row r="50" spans="1:12" ht="12.75" customHeight="1">
      <c r="A50" s="80" t="s">
        <v>70</v>
      </c>
      <c r="B50" s="80" t="s">
        <v>4</v>
      </c>
      <c r="D50" s="97">
        <v>6</v>
      </c>
      <c r="F50" s="82">
        <v>6</v>
      </c>
      <c r="H50" s="82">
        <f t="shared" si="0"/>
        <v>12</v>
      </c>
      <c r="I50" s="85" t="s">
        <v>139</v>
      </c>
      <c r="J50" s="82"/>
      <c r="K50" s="82"/>
      <c r="L50" s="80" t="s">
        <v>196</v>
      </c>
    </row>
    <row r="51" spans="1:12" ht="12.75" customHeight="1">
      <c r="A51" s="80" t="s">
        <v>231</v>
      </c>
      <c r="B51" s="80" t="s">
        <v>7</v>
      </c>
      <c r="D51" s="97"/>
      <c r="G51" s="82">
        <v>6</v>
      </c>
      <c r="H51" s="82">
        <f t="shared" si="0"/>
        <v>6</v>
      </c>
      <c r="I51" s="85" t="s">
        <v>475</v>
      </c>
      <c r="J51" s="82" t="s">
        <v>181</v>
      </c>
      <c r="K51" s="82"/>
      <c r="L51" s="80" t="s">
        <v>197</v>
      </c>
    </row>
    <row r="52" spans="1:11" ht="12.75" customHeight="1">
      <c r="A52" s="80" t="s">
        <v>71</v>
      </c>
      <c r="B52" s="80" t="s">
        <v>5</v>
      </c>
      <c r="E52" s="82">
        <v>6</v>
      </c>
      <c r="H52" s="82">
        <f t="shared" si="0"/>
        <v>6</v>
      </c>
      <c r="I52" s="85" t="s">
        <v>139</v>
      </c>
      <c r="J52" s="82"/>
      <c r="K52" s="82"/>
    </row>
    <row r="53" spans="1:11" ht="12.75" customHeight="1">
      <c r="A53" s="80" t="s">
        <v>72</v>
      </c>
      <c r="B53" s="80" t="s">
        <v>4</v>
      </c>
      <c r="G53" s="82">
        <v>6</v>
      </c>
      <c r="H53" s="82">
        <f t="shared" si="0"/>
        <v>6</v>
      </c>
      <c r="I53" s="88" t="s">
        <v>137</v>
      </c>
      <c r="J53" s="82"/>
      <c r="K53" s="82"/>
    </row>
    <row r="54" spans="1:12" ht="12.75" customHeight="1">
      <c r="A54" s="80" t="s">
        <v>73</v>
      </c>
      <c r="B54" s="80" t="s">
        <v>4</v>
      </c>
      <c r="C54" s="82">
        <v>6</v>
      </c>
      <c r="F54" s="82">
        <v>6</v>
      </c>
      <c r="H54" s="82">
        <f t="shared" si="0"/>
        <v>12</v>
      </c>
      <c r="I54" s="85" t="s">
        <v>146</v>
      </c>
      <c r="J54" s="82"/>
      <c r="K54" s="82"/>
      <c r="L54" s="80" t="s">
        <v>198</v>
      </c>
    </row>
    <row r="55" spans="1:12" ht="12.75" customHeight="1">
      <c r="A55" s="80" t="s">
        <v>74</v>
      </c>
      <c r="B55" s="80" t="s">
        <v>4</v>
      </c>
      <c r="C55" s="82">
        <v>6</v>
      </c>
      <c r="F55" s="82">
        <v>6</v>
      </c>
      <c r="H55" s="82">
        <f t="shared" si="0"/>
        <v>12</v>
      </c>
      <c r="I55" s="85" t="s">
        <v>139</v>
      </c>
      <c r="J55" s="82" t="s">
        <v>157</v>
      </c>
      <c r="K55" s="82"/>
      <c r="L55" s="80" t="s">
        <v>199</v>
      </c>
    </row>
    <row r="56" spans="1:12" ht="12.75" customHeight="1">
      <c r="A56" s="80" t="s">
        <v>75</v>
      </c>
      <c r="B56" s="80" t="s">
        <v>5</v>
      </c>
      <c r="G56" s="82">
        <v>6</v>
      </c>
      <c r="H56" s="82">
        <f t="shared" si="0"/>
        <v>6</v>
      </c>
      <c r="I56" s="85" t="s">
        <v>234</v>
      </c>
      <c r="J56" s="84">
        <v>38153</v>
      </c>
      <c r="K56" s="82"/>
      <c r="L56" s="80" t="s">
        <v>200</v>
      </c>
    </row>
    <row r="57" spans="1:12" ht="12.75" customHeight="1">
      <c r="A57" s="80" t="s">
        <v>232</v>
      </c>
      <c r="B57" s="80" t="s">
        <v>4</v>
      </c>
      <c r="C57" s="82">
        <v>6</v>
      </c>
      <c r="F57" s="82">
        <v>6</v>
      </c>
      <c r="H57" s="82">
        <f t="shared" si="0"/>
        <v>12</v>
      </c>
      <c r="I57" s="85" t="s">
        <v>146</v>
      </c>
      <c r="J57" s="82"/>
      <c r="K57" s="82"/>
      <c r="L57" s="80" t="s">
        <v>166</v>
      </c>
    </row>
    <row r="58" spans="1:12" ht="12.75" customHeight="1">
      <c r="A58" s="80" t="s">
        <v>76</v>
      </c>
      <c r="B58" s="80" t="s">
        <v>5</v>
      </c>
      <c r="E58" s="82">
        <v>6</v>
      </c>
      <c r="H58" s="82">
        <f t="shared" si="0"/>
        <v>6</v>
      </c>
      <c r="I58" s="88" t="s">
        <v>137</v>
      </c>
      <c r="J58" s="84">
        <v>36138</v>
      </c>
      <c r="K58" s="84"/>
      <c r="L58" s="80" t="s">
        <v>201</v>
      </c>
    </row>
    <row r="59" spans="1:12" ht="12.75" customHeight="1">
      <c r="A59" s="80" t="s">
        <v>77</v>
      </c>
      <c r="B59" s="80" t="s">
        <v>5</v>
      </c>
      <c r="F59" s="82">
        <v>6</v>
      </c>
      <c r="H59" s="82">
        <f t="shared" si="0"/>
        <v>6</v>
      </c>
      <c r="I59" s="85" t="s">
        <v>139</v>
      </c>
      <c r="J59" s="82"/>
      <c r="K59" s="82"/>
      <c r="L59" s="80" t="s">
        <v>202</v>
      </c>
    </row>
    <row r="60" spans="1:12" ht="12.75" customHeight="1">
      <c r="A60" s="80" t="s">
        <v>78</v>
      </c>
      <c r="B60" s="80" t="s">
        <v>7</v>
      </c>
      <c r="D60" s="82">
        <v>6</v>
      </c>
      <c r="H60" s="82">
        <f t="shared" si="0"/>
        <v>6</v>
      </c>
      <c r="I60" s="85" t="s">
        <v>170</v>
      </c>
      <c r="J60" s="82"/>
      <c r="K60" s="82"/>
      <c r="L60" s="80" t="s">
        <v>203</v>
      </c>
    </row>
    <row r="61" spans="1:12" ht="12.75" customHeight="1">
      <c r="A61" s="80" t="s">
        <v>79</v>
      </c>
      <c r="B61" s="80" t="s">
        <v>7</v>
      </c>
      <c r="E61" s="82">
        <v>6</v>
      </c>
      <c r="H61" s="82">
        <f t="shared" si="0"/>
        <v>6</v>
      </c>
      <c r="I61" s="85" t="s">
        <v>146</v>
      </c>
      <c r="J61" s="84">
        <v>36130</v>
      </c>
      <c r="K61" s="84"/>
      <c r="L61" s="80" t="s">
        <v>204</v>
      </c>
    </row>
    <row r="62" spans="1:12" ht="12.75" customHeight="1">
      <c r="A62" s="98" t="s">
        <v>476</v>
      </c>
      <c r="B62" s="98"/>
      <c r="C62" s="97"/>
      <c r="D62" s="97">
        <v>6</v>
      </c>
      <c r="E62" s="97"/>
      <c r="F62" s="97"/>
      <c r="G62" s="97"/>
      <c r="H62" s="97"/>
      <c r="I62" s="99" t="s">
        <v>477</v>
      </c>
      <c r="J62" s="100" t="s">
        <v>477</v>
      </c>
      <c r="K62" s="100" t="s">
        <v>477</v>
      </c>
      <c r="L62" s="98"/>
    </row>
    <row r="63" spans="1:12" ht="12.75" customHeight="1">
      <c r="A63" s="80" t="s">
        <v>80</v>
      </c>
      <c r="B63" s="80" t="s">
        <v>5</v>
      </c>
      <c r="G63" s="82">
        <v>6</v>
      </c>
      <c r="H63" s="82">
        <f t="shared" si="0"/>
        <v>6</v>
      </c>
      <c r="I63" s="88" t="s">
        <v>137</v>
      </c>
      <c r="J63" s="82"/>
      <c r="K63" s="82"/>
      <c r="L63" s="80" t="s">
        <v>205</v>
      </c>
    </row>
    <row r="64" spans="1:12" ht="12.75" customHeight="1">
      <c r="A64" s="80" t="s">
        <v>81</v>
      </c>
      <c r="B64" s="80" t="s">
        <v>5</v>
      </c>
      <c r="G64" s="82">
        <v>6</v>
      </c>
      <c r="H64" s="82">
        <f t="shared" si="0"/>
        <v>6</v>
      </c>
      <c r="I64" s="88" t="s">
        <v>137</v>
      </c>
      <c r="J64" s="84">
        <v>36049</v>
      </c>
      <c r="K64" s="84"/>
      <c r="L64" s="80" t="s">
        <v>206</v>
      </c>
    </row>
    <row r="65" spans="1:12" ht="12.75" customHeight="1">
      <c r="A65" s="80" t="s">
        <v>82</v>
      </c>
      <c r="B65" s="80" t="s">
        <v>5</v>
      </c>
      <c r="H65" s="82">
        <f t="shared" si="0"/>
        <v>0</v>
      </c>
      <c r="I65" s="85" t="s">
        <v>234</v>
      </c>
      <c r="J65" s="84">
        <v>38278</v>
      </c>
      <c r="K65" s="82"/>
      <c r="L65" s="80" t="s">
        <v>207</v>
      </c>
    </row>
    <row r="66" spans="1:12" ht="12.75" customHeight="1">
      <c r="A66" s="80" t="s">
        <v>83</v>
      </c>
      <c r="B66" s="80" t="s">
        <v>5</v>
      </c>
      <c r="E66" s="82">
        <v>6</v>
      </c>
      <c r="H66" s="82">
        <f t="shared" si="0"/>
        <v>6</v>
      </c>
      <c r="I66" s="85" t="s">
        <v>139</v>
      </c>
      <c r="J66" s="82" t="s">
        <v>208</v>
      </c>
      <c r="K66" s="84">
        <v>37715</v>
      </c>
      <c r="L66" s="80" t="s">
        <v>209</v>
      </c>
    </row>
    <row r="67" spans="1:12" ht="12.75" customHeight="1">
      <c r="A67" s="80" t="s">
        <v>84</v>
      </c>
      <c r="B67" s="80" t="s">
        <v>5</v>
      </c>
      <c r="H67" s="82">
        <f t="shared" si="0"/>
        <v>0</v>
      </c>
      <c r="I67" s="85" t="s">
        <v>234</v>
      </c>
      <c r="J67" s="84">
        <v>38264</v>
      </c>
      <c r="K67" s="82"/>
      <c r="L67" s="80" t="s">
        <v>210</v>
      </c>
    </row>
    <row r="68" spans="1:12" ht="12.75" customHeight="1">
      <c r="A68" s="80" t="s">
        <v>85</v>
      </c>
      <c r="B68" s="80" t="s">
        <v>5</v>
      </c>
      <c r="D68" s="82">
        <v>6</v>
      </c>
      <c r="H68" s="82">
        <f t="shared" si="0"/>
        <v>6</v>
      </c>
      <c r="I68" s="85" t="s">
        <v>139</v>
      </c>
      <c r="J68" s="84">
        <v>36130</v>
      </c>
      <c r="K68" s="84"/>
      <c r="L68" s="80" t="s">
        <v>211</v>
      </c>
    </row>
    <row r="69" spans="1:12" ht="12.75" customHeight="1">
      <c r="A69" s="80" t="s">
        <v>86</v>
      </c>
      <c r="B69" s="80" t="s">
        <v>5</v>
      </c>
      <c r="F69" s="82">
        <v>6</v>
      </c>
      <c r="H69" s="82">
        <f t="shared" si="0"/>
        <v>6</v>
      </c>
      <c r="I69" s="88" t="s">
        <v>137</v>
      </c>
      <c r="J69" s="82"/>
      <c r="K69" s="82"/>
      <c r="L69" s="80" t="s">
        <v>212</v>
      </c>
    </row>
    <row r="70" spans="1:12" ht="12.75" customHeight="1">
      <c r="A70" s="80" t="s">
        <v>87</v>
      </c>
      <c r="B70" s="80" t="s">
        <v>7</v>
      </c>
      <c r="G70" s="82">
        <v>6</v>
      </c>
      <c r="H70" s="82">
        <f>SUM(C70:G70)</f>
        <v>6</v>
      </c>
      <c r="I70" s="85" t="s">
        <v>139</v>
      </c>
      <c r="J70" s="82"/>
      <c r="K70" s="82"/>
      <c r="L70" s="80" t="s">
        <v>213</v>
      </c>
    </row>
    <row r="71" spans="1:14" ht="12.75" customHeight="1">
      <c r="A71" s="80" t="s">
        <v>88</v>
      </c>
      <c r="B71" s="80" t="s">
        <v>4</v>
      </c>
      <c r="F71" s="82">
        <v>6</v>
      </c>
      <c r="H71" s="82">
        <f>SUM(C71:G71)</f>
        <v>6</v>
      </c>
      <c r="I71" s="85" t="s">
        <v>234</v>
      </c>
      <c r="J71" s="84">
        <v>38147</v>
      </c>
      <c r="K71" s="82"/>
      <c r="L71" s="80" t="s">
        <v>214</v>
      </c>
      <c r="M71" s="89">
        <v>37628</v>
      </c>
      <c r="N71" s="80" t="s">
        <v>134</v>
      </c>
    </row>
    <row r="72" spans="1:12" ht="12.75" customHeight="1">
      <c r="A72" s="80" t="s">
        <v>89</v>
      </c>
      <c r="B72" s="80" t="s">
        <v>5</v>
      </c>
      <c r="G72" s="82">
        <v>6</v>
      </c>
      <c r="H72" s="82">
        <f>SUM(C72:G72)</f>
        <v>6</v>
      </c>
      <c r="I72" s="85" t="s">
        <v>234</v>
      </c>
      <c r="J72" s="84">
        <v>38307</v>
      </c>
      <c r="K72" s="84"/>
      <c r="L72" s="80" t="s">
        <v>215</v>
      </c>
    </row>
    <row r="73" spans="1:11" ht="12.75" customHeight="1">
      <c r="A73" s="80" t="s">
        <v>90</v>
      </c>
      <c r="C73" s="91">
        <f aca="true" t="shared" si="1" ref="C73:H73">SUM(C2:C72)</f>
        <v>60</v>
      </c>
      <c r="D73" s="101">
        <f t="shared" si="1"/>
        <v>66</v>
      </c>
      <c r="E73" s="91">
        <f t="shared" si="1"/>
        <v>78</v>
      </c>
      <c r="F73" s="91">
        <f t="shared" si="1"/>
        <v>108</v>
      </c>
      <c r="G73" s="91">
        <f t="shared" si="1"/>
        <v>144</v>
      </c>
      <c r="H73" s="91">
        <f t="shared" si="1"/>
        <v>450</v>
      </c>
      <c r="I73" s="85"/>
      <c r="J73" s="84"/>
      <c r="K73" s="84"/>
    </row>
    <row r="74" spans="1:11" ht="12.75" customHeight="1">
      <c r="A74" s="80" t="s">
        <v>111</v>
      </c>
      <c r="C74" s="82">
        <v>10</v>
      </c>
      <c r="D74" s="82">
        <v>10</v>
      </c>
      <c r="E74" s="82">
        <v>10</v>
      </c>
      <c r="F74" s="82">
        <v>10</v>
      </c>
      <c r="G74" s="82">
        <v>10</v>
      </c>
      <c r="H74" s="82">
        <f>SUM(C74:G74)</f>
        <v>50</v>
      </c>
      <c r="I74" s="85"/>
      <c r="J74" s="84"/>
      <c r="K74" s="84"/>
    </row>
    <row r="75" spans="9:11" ht="12.75" customHeight="1">
      <c r="I75" s="85"/>
      <c r="J75" s="84"/>
      <c r="K75" s="84"/>
    </row>
    <row r="76" spans="8:11" ht="12.75" customHeight="1">
      <c r="H76" s="82"/>
      <c r="I76" s="85"/>
      <c r="J76" s="84"/>
      <c r="K76" s="84"/>
    </row>
    <row r="77" spans="1:11" ht="12.75" customHeight="1">
      <c r="A77" s="78" t="s">
        <v>18</v>
      </c>
      <c r="B77" s="78"/>
      <c r="H77" s="82"/>
      <c r="I77" s="85"/>
      <c r="J77" s="84"/>
      <c r="K77" s="84"/>
    </row>
    <row r="78" spans="8:11" ht="12.75" customHeight="1">
      <c r="H78" s="82"/>
      <c r="I78" s="85"/>
      <c r="J78" s="84"/>
      <c r="K78" s="84"/>
    </row>
    <row r="79" spans="1:11" ht="12.75" customHeight="1">
      <c r="A79" s="80" t="s">
        <v>91</v>
      </c>
      <c r="B79" s="80" t="s">
        <v>4</v>
      </c>
      <c r="E79" s="82">
        <v>12</v>
      </c>
      <c r="G79" s="82">
        <v>12</v>
      </c>
      <c r="H79" s="82">
        <f>SUM(C79:G79)</f>
        <v>24</v>
      </c>
      <c r="I79" s="85" t="s">
        <v>234</v>
      </c>
      <c r="J79" s="84">
        <v>36124</v>
      </c>
      <c r="K79" s="84"/>
    </row>
    <row r="80" spans="1:12" ht="12.75" customHeight="1">
      <c r="A80" s="80" t="s">
        <v>92</v>
      </c>
      <c r="B80" s="80" t="s">
        <v>5</v>
      </c>
      <c r="D80" s="82">
        <v>12</v>
      </c>
      <c r="H80" s="82">
        <f aca="true" t="shared" si="2" ref="H80:H88">SUM(C80:G80)</f>
        <v>12</v>
      </c>
      <c r="I80" s="85" t="s">
        <v>144</v>
      </c>
      <c r="J80" s="82"/>
      <c r="K80" s="82"/>
      <c r="L80" s="80" t="s">
        <v>216</v>
      </c>
    </row>
    <row r="81" spans="1:12" ht="12.75" customHeight="1">
      <c r="A81" s="80" t="s">
        <v>93</v>
      </c>
      <c r="B81" s="80" t="s">
        <v>4</v>
      </c>
      <c r="C81" s="82">
        <v>12</v>
      </c>
      <c r="F81" s="82">
        <v>12</v>
      </c>
      <c r="H81" s="82">
        <f t="shared" si="2"/>
        <v>24</v>
      </c>
      <c r="I81" s="85" t="s">
        <v>217</v>
      </c>
      <c r="J81" s="82" t="s">
        <v>167</v>
      </c>
      <c r="K81" s="82"/>
      <c r="L81" s="80" t="s">
        <v>218</v>
      </c>
    </row>
    <row r="82" spans="1:12" ht="12.75" customHeight="1">
      <c r="A82" s="80" t="s">
        <v>94</v>
      </c>
      <c r="B82" s="80" t="s">
        <v>5</v>
      </c>
      <c r="C82" s="82">
        <v>12</v>
      </c>
      <c r="H82" s="82">
        <f t="shared" si="2"/>
        <v>12</v>
      </c>
      <c r="I82" s="85" t="s">
        <v>475</v>
      </c>
      <c r="J82" s="84">
        <v>36140</v>
      </c>
      <c r="K82" s="84"/>
      <c r="L82" s="80" t="s">
        <v>219</v>
      </c>
    </row>
    <row r="83" spans="1:12" ht="12.75" customHeight="1">
      <c r="A83" s="80" t="s">
        <v>95</v>
      </c>
      <c r="B83" s="80" t="s">
        <v>4</v>
      </c>
      <c r="D83" s="82">
        <v>12</v>
      </c>
      <c r="G83" s="82">
        <v>12</v>
      </c>
      <c r="H83" s="82">
        <f t="shared" si="2"/>
        <v>24</v>
      </c>
      <c r="I83" s="85" t="s">
        <v>234</v>
      </c>
      <c r="J83" s="82"/>
      <c r="K83" s="82"/>
      <c r="L83" s="80" t="s">
        <v>220</v>
      </c>
    </row>
    <row r="84" spans="1:12" ht="12.75" customHeight="1">
      <c r="A84" s="80" t="s">
        <v>96</v>
      </c>
      <c r="B84" s="80" t="s">
        <v>5</v>
      </c>
      <c r="C84" s="92"/>
      <c r="D84" s="92"/>
      <c r="E84" s="92"/>
      <c r="F84" s="92">
        <v>12</v>
      </c>
      <c r="H84" s="82">
        <f t="shared" si="2"/>
        <v>12</v>
      </c>
      <c r="I84" s="85" t="s">
        <v>137</v>
      </c>
      <c r="J84" s="82"/>
      <c r="K84" s="82"/>
      <c r="L84" s="80" t="s">
        <v>221</v>
      </c>
    </row>
    <row r="85" spans="1:12" ht="12.75" customHeight="1">
      <c r="A85" s="80" t="s">
        <v>97</v>
      </c>
      <c r="B85" s="80" t="s">
        <v>5</v>
      </c>
      <c r="C85" s="82">
        <v>12</v>
      </c>
      <c r="H85" s="82">
        <f t="shared" si="2"/>
        <v>12</v>
      </c>
      <c r="I85" s="85" t="s">
        <v>139</v>
      </c>
      <c r="J85" s="84">
        <v>36138</v>
      </c>
      <c r="K85" s="84"/>
      <c r="L85" s="80" t="s">
        <v>98</v>
      </c>
    </row>
    <row r="86" spans="1:11" ht="12.75" customHeight="1">
      <c r="A86" s="80" t="s">
        <v>99</v>
      </c>
      <c r="B86" s="80" t="s">
        <v>5</v>
      </c>
      <c r="E86" s="82">
        <v>12</v>
      </c>
      <c r="H86" s="82">
        <f t="shared" si="2"/>
        <v>12</v>
      </c>
      <c r="I86" s="85" t="s">
        <v>137</v>
      </c>
      <c r="J86" s="84"/>
      <c r="K86" s="84"/>
    </row>
    <row r="87" spans="1:11" ht="12.75" customHeight="1">
      <c r="A87" s="80" t="s">
        <v>100</v>
      </c>
      <c r="B87" s="80" t="s">
        <v>5</v>
      </c>
      <c r="G87" s="82">
        <v>12</v>
      </c>
      <c r="H87" s="82">
        <f>SUM(C87:G87)</f>
        <v>12</v>
      </c>
      <c r="I87" s="85" t="s">
        <v>234</v>
      </c>
      <c r="J87" s="84"/>
      <c r="K87" s="84"/>
    </row>
    <row r="88" spans="1:11" ht="12.75" customHeight="1">
      <c r="A88" s="80" t="s">
        <v>101</v>
      </c>
      <c r="B88" s="80" t="s">
        <v>4</v>
      </c>
      <c r="D88" s="82">
        <v>12</v>
      </c>
      <c r="F88" s="82">
        <v>12</v>
      </c>
      <c r="H88" s="82">
        <f t="shared" si="2"/>
        <v>24</v>
      </c>
      <c r="I88" s="85" t="s">
        <v>217</v>
      </c>
      <c r="J88" s="84"/>
      <c r="K88" s="84"/>
    </row>
    <row r="89" spans="8:11" ht="12.75" customHeight="1">
      <c r="H89" s="82"/>
      <c r="I89" s="85"/>
      <c r="J89" s="84"/>
      <c r="K89" s="84"/>
    </row>
    <row r="90" spans="1:11" ht="12.75" customHeight="1">
      <c r="A90" s="80" t="s">
        <v>102</v>
      </c>
      <c r="C90" s="91">
        <f aca="true" t="shared" si="3" ref="C90:H90">SUM(C79:C89)</f>
        <v>36</v>
      </c>
      <c r="D90" s="101">
        <f t="shared" si="3"/>
        <v>36</v>
      </c>
      <c r="E90" s="91">
        <f t="shared" si="3"/>
        <v>24</v>
      </c>
      <c r="F90" s="91">
        <f t="shared" si="3"/>
        <v>36</v>
      </c>
      <c r="G90" s="91">
        <f t="shared" si="3"/>
        <v>36</v>
      </c>
      <c r="H90" s="91">
        <f t="shared" si="3"/>
        <v>168</v>
      </c>
      <c r="I90" s="85"/>
      <c r="J90" s="84"/>
      <c r="K90" s="84"/>
    </row>
    <row r="91" spans="8:11" ht="12.75" customHeight="1">
      <c r="H91" s="82"/>
      <c r="I91" s="85"/>
      <c r="J91" s="84"/>
      <c r="K91" s="84"/>
    </row>
    <row r="92" spans="1:11" ht="12.75" customHeight="1">
      <c r="A92" s="78" t="s">
        <v>20</v>
      </c>
      <c r="B92" s="78"/>
      <c r="H92" s="82"/>
      <c r="I92" s="85"/>
      <c r="J92" s="84"/>
      <c r="K92" s="84"/>
    </row>
    <row r="93" spans="8:11" ht="12.75" customHeight="1">
      <c r="H93" s="82"/>
      <c r="I93" s="85"/>
      <c r="J93" s="84"/>
      <c r="K93" s="84"/>
    </row>
    <row r="94" spans="1:12" ht="12.75" customHeight="1">
      <c r="A94" s="80" t="s">
        <v>103</v>
      </c>
      <c r="B94" s="80" t="s">
        <v>4</v>
      </c>
      <c r="E94" s="82">
        <v>10</v>
      </c>
      <c r="H94" s="82">
        <f>SUM(C94:G94)</f>
        <v>10</v>
      </c>
      <c r="I94" s="85" t="s">
        <v>139</v>
      </c>
      <c r="J94" s="82"/>
      <c r="K94" s="82"/>
      <c r="L94" s="80" t="s">
        <v>222</v>
      </c>
    </row>
    <row r="95" spans="1:12" ht="12.75" customHeight="1">
      <c r="A95" s="80" t="s">
        <v>104</v>
      </c>
      <c r="B95" s="80" t="s">
        <v>223</v>
      </c>
      <c r="F95" s="82">
        <v>10</v>
      </c>
      <c r="H95" s="82">
        <f>SUM(C95:G95)</f>
        <v>10</v>
      </c>
      <c r="I95" s="85" t="s">
        <v>144</v>
      </c>
      <c r="J95" s="82"/>
      <c r="K95" s="82"/>
      <c r="L95" s="80" t="s">
        <v>224</v>
      </c>
    </row>
    <row r="96" spans="8:11" ht="12.75" customHeight="1">
      <c r="H96" s="82">
        <f>SUM(C96:G96)</f>
        <v>0</v>
      </c>
      <c r="I96" s="85"/>
      <c r="J96" s="82"/>
      <c r="K96" s="82"/>
    </row>
    <row r="97" spans="1:11" ht="12.75" customHeight="1">
      <c r="A97" s="80" t="s">
        <v>105</v>
      </c>
      <c r="C97" s="91">
        <f>SUM(C93:C96)</f>
        <v>0</v>
      </c>
      <c r="D97" s="101">
        <f>SUM(D93:D96)</f>
        <v>0</v>
      </c>
      <c r="E97" s="91">
        <f>SUM(E93:E96)</f>
        <v>10</v>
      </c>
      <c r="F97" s="91">
        <f>SUM(F93:F96)</f>
        <v>10</v>
      </c>
      <c r="G97" s="91">
        <f>SUM(G94:G95)</f>
        <v>0</v>
      </c>
      <c r="H97" s="91">
        <f>SUM(C97:G97)</f>
        <v>20</v>
      </c>
      <c r="I97" s="85"/>
      <c r="J97" s="82"/>
      <c r="K97" s="82"/>
    </row>
    <row r="98" spans="8:11" ht="12.75" customHeight="1">
      <c r="H98" s="82"/>
      <c r="I98" s="85"/>
      <c r="J98" s="82"/>
      <c r="K98" s="82"/>
    </row>
    <row r="99" spans="1:11" ht="12.75" customHeight="1">
      <c r="A99" s="80" t="s">
        <v>106</v>
      </c>
      <c r="H99" s="82"/>
      <c r="I99" s="85"/>
      <c r="J99" s="82"/>
      <c r="K99" s="82"/>
    </row>
    <row r="100" spans="8:11" ht="12.75" customHeight="1">
      <c r="H100" s="82"/>
      <c r="I100" s="85"/>
      <c r="J100" s="82"/>
      <c r="K100" s="82"/>
    </row>
    <row r="101" spans="1:11" ht="12.75" customHeight="1">
      <c r="A101" s="80" t="s">
        <v>107</v>
      </c>
      <c r="B101" s="80" t="s">
        <v>5</v>
      </c>
      <c r="C101" s="82">
        <v>7</v>
      </c>
      <c r="E101" s="82">
        <v>7</v>
      </c>
      <c r="H101" s="82">
        <f>SUM(C101:G101)</f>
        <v>14</v>
      </c>
      <c r="I101" s="85" t="s">
        <v>170</v>
      </c>
      <c r="J101" s="82"/>
      <c r="K101" s="82"/>
    </row>
    <row r="102" spans="1:11" ht="12.75" customHeight="1">
      <c r="A102" s="80" t="s">
        <v>108</v>
      </c>
      <c r="B102" s="80" t="s">
        <v>5</v>
      </c>
      <c r="D102" s="82">
        <v>7</v>
      </c>
      <c r="G102" s="82">
        <v>7</v>
      </c>
      <c r="H102" s="82">
        <f>SUM(C102:G102)</f>
        <v>14</v>
      </c>
      <c r="I102" s="85" t="s">
        <v>170</v>
      </c>
      <c r="J102" s="82"/>
      <c r="K102" s="82"/>
    </row>
    <row r="103" spans="8:9" ht="12.75" customHeight="1">
      <c r="H103" s="82">
        <f>SUM(C103:G103)</f>
        <v>0</v>
      </c>
      <c r="I103" s="85"/>
    </row>
    <row r="104" spans="1:9" ht="12.75" customHeight="1">
      <c r="A104" s="80" t="s">
        <v>109</v>
      </c>
      <c r="C104" s="91">
        <f>SUM(C100:C103)</f>
        <v>7</v>
      </c>
      <c r="D104" s="101">
        <f>SUM(D100:D103)</f>
        <v>7</v>
      </c>
      <c r="E104" s="91">
        <f>SUM(E100:E103)</f>
        <v>7</v>
      </c>
      <c r="F104" s="91">
        <f>SUM(F100:F103)</f>
        <v>0</v>
      </c>
      <c r="G104" s="91">
        <f>SUM(G100:G103)</f>
        <v>7</v>
      </c>
      <c r="H104" s="91">
        <f>SUM(C104:G104)</f>
        <v>28</v>
      </c>
      <c r="I104" s="85"/>
    </row>
    <row r="105" spans="8:9" ht="12.75" customHeight="1">
      <c r="H105" s="82"/>
      <c r="I105" s="85"/>
    </row>
    <row r="106" spans="1:9" ht="12.75" customHeight="1">
      <c r="A106" s="80" t="s">
        <v>225</v>
      </c>
      <c r="H106" s="82"/>
      <c r="I106" s="85"/>
    </row>
    <row r="107" spans="1:9" ht="12.75" customHeight="1">
      <c r="A107" s="80" t="s">
        <v>226</v>
      </c>
      <c r="F107" s="82">
        <v>5</v>
      </c>
      <c r="H107" s="82">
        <f>SUM(C107:G107)</f>
        <v>5</v>
      </c>
      <c r="I107" s="85"/>
    </row>
    <row r="108" spans="1:9" ht="12.75" customHeight="1">
      <c r="A108" s="80" t="s">
        <v>227</v>
      </c>
      <c r="G108" s="82">
        <v>5</v>
      </c>
      <c r="H108" s="82">
        <f>SUM(C108:G108)</f>
        <v>5</v>
      </c>
      <c r="I108" s="85"/>
    </row>
    <row r="109" spans="1:9" ht="12.75" customHeight="1">
      <c r="A109" s="80" t="s">
        <v>228</v>
      </c>
      <c r="D109" s="82">
        <v>5</v>
      </c>
      <c r="H109" s="82">
        <f>SUM(C109:G109)</f>
        <v>5</v>
      </c>
      <c r="I109" s="85"/>
    </row>
    <row r="110" spans="1:9" ht="12.75" customHeight="1">
      <c r="A110" s="80" t="s">
        <v>233</v>
      </c>
      <c r="E110" s="82">
        <v>5</v>
      </c>
      <c r="H110" s="82">
        <f>SUM(C110:G110)</f>
        <v>5</v>
      </c>
      <c r="I110" s="85"/>
    </row>
    <row r="111" spans="1:9" ht="12.75" customHeight="1">
      <c r="A111" s="80" t="s">
        <v>229</v>
      </c>
      <c r="C111" s="91">
        <f>SUM(C107:C110)</f>
        <v>0</v>
      </c>
      <c r="D111" s="101">
        <f>SUM(D107:D110)</f>
        <v>5</v>
      </c>
      <c r="E111" s="91">
        <f>SUM(E107:E110)</f>
        <v>5</v>
      </c>
      <c r="F111" s="91">
        <f>SUM(F107:F110)</f>
        <v>5</v>
      </c>
      <c r="G111" s="91">
        <f>SUM(G107:G110)</f>
        <v>5</v>
      </c>
      <c r="H111" s="82">
        <f>SUM(C111:G111)</f>
        <v>20</v>
      </c>
      <c r="I111" s="85"/>
    </row>
    <row r="112" spans="8:9" ht="12.75" customHeight="1">
      <c r="H112" s="82"/>
      <c r="I112" s="85"/>
    </row>
    <row r="113" spans="8:9" ht="12.75" customHeight="1">
      <c r="H113" s="82"/>
      <c r="I113" s="85"/>
    </row>
    <row r="114" spans="1:9" ht="12.75" customHeight="1" thickBot="1">
      <c r="A114" s="80" t="s">
        <v>110</v>
      </c>
      <c r="C114" s="93">
        <f>C104+C97+C90+C73+C111</f>
        <v>103</v>
      </c>
      <c r="D114" s="93">
        <f>D104+D97+D90+D73+D111</f>
        <v>114</v>
      </c>
      <c r="E114" s="93">
        <f>E104+E97+E90+E73+E111</f>
        <v>124</v>
      </c>
      <c r="F114" s="93">
        <f>F104+F97+F90+F73+F111</f>
        <v>159</v>
      </c>
      <c r="G114" s="93">
        <f>G104+G97+G90+G73+G111</f>
        <v>192</v>
      </c>
      <c r="H114" s="82">
        <f>SUM(C114:G114)</f>
        <v>692</v>
      </c>
      <c r="I114" s="85"/>
    </row>
    <row r="115" spans="8:9" ht="12.75" customHeight="1">
      <c r="H115" s="82"/>
      <c r="I115" s="94"/>
    </row>
    <row r="116" spans="8:9" ht="12.75" customHeight="1">
      <c r="H116" s="82"/>
      <c r="I116" s="94"/>
    </row>
    <row r="117" spans="1:9" ht="12.75" customHeight="1">
      <c r="A117" s="102" t="s">
        <v>481</v>
      </c>
      <c r="B117" s="102"/>
      <c r="C117" s="103"/>
      <c r="D117" s="103"/>
      <c r="E117" s="103"/>
      <c r="F117" s="103"/>
      <c r="G117" s="103"/>
      <c r="H117" s="103"/>
      <c r="I117" s="94"/>
    </row>
    <row r="118" spans="1:8" ht="12.75" customHeight="1">
      <c r="A118" s="102" t="s">
        <v>478</v>
      </c>
      <c r="B118" s="102"/>
      <c r="C118" s="103">
        <f>C73</f>
        <v>60</v>
      </c>
      <c r="D118" s="105">
        <f>D73</f>
        <v>66</v>
      </c>
      <c r="E118" s="103">
        <f>E73</f>
        <v>78</v>
      </c>
      <c r="F118" s="103">
        <f>F73</f>
        <v>108</v>
      </c>
      <c r="G118" s="103">
        <f>G73</f>
        <v>144</v>
      </c>
      <c r="H118" s="103">
        <f>SUM(C118:G118)</f>
        <v>456</v>
      </c>
    </row>
    <row r="119" spans="1:8" ht="12.75" customHeight="1">
      <c r="A119" s="102" t="s">
        <v>479</v>
      </c>
      <c r="B119" s="102"/>
      <c r="C119" s="103">
        <f>C90</f>
        <v>36</v>
      </c>
      <c r="D119" s="105">
        <f>D90</f>
        <v>36</v>
      </c>
      <c r="E119" s="103">
        <f>E90</f>
        <v>24</v>
      </c>
      <c r="F119" s="103">
        <f>F90</f>
        <v>36</v>
      </c>
      <c r="G119" s="103">
        <f>G90</f>
        <v>36</v>
      </c>
      <c r="H119" s="103">
        <f>SUM(C119:G119)</f>
        <v>168</v>
      </c>
    </row>
    <row r="120" spans="1:8" ht="12.75" customHeight="1">
      <c r="A120" s="102" t="s">
        <v>480</v>
      </c>
      <c r="B120" s="102"/>
      <c r="C120" s="103">
        <f>C97</f>
        <v>0</v>
      </c>
      <c r="D120" s="105">
        <f>D97</f>
        <v>0</v>
      </c>
      <c r="E120" s="103">
        <f>E97</f>
        <v>10</v>
      </c>
      <c r="F120" s="103">
        <f>F97</f>
        <v>10</v>
      </c>
      <c r="G120" s="103">
        <f>G97</f>
        <v>0</v>
      </c>
      <c r="H120" s="103">
        <f>SUM(C120:G120)</f>
        <v>20</v>
      </c>
    </row>
    <row r="121" spans="1:8" ht="12.75" customHeight="1">
      <c r="A121" s="102" t="s">
        <v>106</v>
      </c>
      <c r="B121" s="102"/>
      <c r="C121" s="103">
        <f>C104</f>
        <v>7</v>
      </c>
      <c r="D121" s="105">
        <f>D104</f>
        <v>7</v>
      </c>
      <c r="E121" s="103">
        <f>E104</f>
        <v>7</v>
      </c>
      <c r="F121" s="103">
        <f>F104</f>
        <v>0</v>
      </c>
      <c r="G121" s="103">
        <f>G104</f>
        <v>7</v>
      </c>
      <c r="H121" s="103">
        <f>SUM(C121:G121)</f>
        <v>28</v>
      </c>
    </row>
    <row r="122" spans="1:8" ht="12.75" customHeight="1">
      <c r="A122" s="102" t="s">
        <v>225</v>
      </c>
      <c r="B122" s="102"/>
      <c r="C122" s="103">
        <f>C111</f>
        <v>0</v>
      </c>
      <c r="D122" s="105">
        <f>D111</f>
        <v>5</v>
      </c>
      <c r="E122" s="103">
        <f>E111</f>
        <v>5</v>
      </c>
      <c r="F122" s="103">
        <f>F111</f>
        <v>5</v>
      </c>
      <c r="G122" s="103">
        <f>G111</f>
        <v>5</v>
      </c>
      <c r="H122" s="103">
        <f>SUM(C122:G122)</f>
        <v>20</v>
      </c>
    </row>
    <row r="123" spans="1:8" ht="12.75" customHeight="1">
      <c r="A123" s="102"/>
      <c r="B123" s="102"/>
      <c r="C123" s="103"/>
      <c r="D123" s="105"/>
      <c r="E123" s="103"/>
      <c r="F123" s="103"/>
      <c r="G123" s="103"/>
      <c r="H123" s="103"/>
    </row>
    <row r="124" spans="1:8" ht="12.75" customHeight="1">
      <c r="A124" s="102" t="s">
        <v>9</v>
      </c>
      <c r="B124" s="102"/>
      <c r="C124" s="104">
        <f aca="true" t="shared" si="4" ref="C124:H124">SUM(C118:C123)</f>
        <v>103</v>
      </c>
      <c r="D124" s="106">
        <f t="shared" si="4"/>
        <v>114</v>
      </c>
      <c r="E124" s="104">
        <f t="shared" si="4"/>
        <v>124</v>
      </c>
      <c r="F124" s="104">
        <f t="shared" si="4"/>
        <v>159</v>
      </c>
      <c r="G124" s="104">
        <f t="shared" si="4"/>
        <v>192</v>
      </c>
      <c r="H124" s="104">
        <f t="shared" si="4"/>
        <v>692</v>
      </c>
    </row>
    <row r="125" ht="12.75" customHeight="1">
      <c r="H125" s="82"/>
    </row>
    <row r="126" ht="12.75" customHeight="1">
      <c r="H126" s="82"/>
    </row>
    <row r="127" ht="12.75" customHeight="1">
      <c r="H127" s="82"/>
    </row>
  </sheetData>
  <printOptions/>
  <pageMargins left="0.5" right="0.75" top="1" bottom="1" header="0.5" footer="0.5"/>
  <pageSetup firstPageNumber="31" useFirstPageNumber="1" horizontalDpi="600" verticalDpi="600" orientation="portrait" paperSize="9" r:id="rId3"/>
  <headerFooter alignWithMargins="0">
    <oddHeader>&amp;L&amp;"Arial Narrow,Bold"Audit Plan 2000-2004
Schools Audit Plan&amp;R&amp;"Arial Narrow,Bold"Appendix  E</oddHeader>
    <oddFooter>&amp;R&amp;"Arial,Bold"Page &amp;P
&amp;"Arial,Regular"&amp;D</oddFooter>
  </headerFooter>
  <rowBreaks count="1" manualBreakCount="1">
    <brk id="73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NDC</dc:creator>
  <cp:keywords/>
  <dc:description/>
  <cp:lastModifiedBy>West Berkshire Council/Amey West Berkshire</cp:lastModifiedBy>
  <cp:lastPrinted>2006-03-20T15:47:02Z</cp:lastPrinted>
  <dcterms:created xsi:type="dcterms:W3CDTF">2002-01-17T09:49:41Z</dcterms:created>
  <dcterms:modified xsi:type="dcterms:W3CDTF">2006-03-27T13:35:56Z</dcterms:modified>
  <cp:category/>
  <cp:version/>
  <cp:contentType/>
  <cp:contentStatus/>
</cp:coreProperties>
</file>